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155" windowHeight="10110" activeTab="1"/>
  </bookViews>
  <sheets>
    <sheet name="Grid Results" sheetId="3" r:id="rId1"/>
    <sheet name="Sheet1" sheetId="4" r:id="rId2"/>
  </sheets>
  <definedNames/>
  <calcPr calcId="162913"/>
</workbook>
</file>

<file path=xl/sharedStrings.xml><?xml version="1.0" encoding="utf-8"?>
<sst xmlns="http://schemas.openxmlformats.org/spreadsheetml/2006/main" count="1700" uniqueCount="180">
  <si>
    <t>INSTR_CLASS</t>
  </si>
  <si>
    <t>INSTR_SUB_CLASS</t>
  </si>
  <si>
    <t>CLIENT_TYPE</t>
  </si>
  <si>
    <t>AMOUNT_BRK</t>
  </si>
  <si>
    <t>AMOUNT_CLASS</t>
  </si>
  <si>
    <t>AMOUNT_TOTAL</t>
  </si>
  <si>
    <t>ORDERS_BRK</t>
  </si>
  <si>
    <t>ORDERS_CLASS</t>
  </si>
  <si>
    <t>ORDERS_TOTAL</t>
  </si>
  <si>
    <t>AGGR_BRK</t>
  </si>
  <si>
    <t>AGGR_CLASS</t>
  </si>
  <si>
    <t>AGGR_TOTAL</t>
  </si>
  <si>
    <t>PASS_BRK</t>
  </si>
  <si>
    <t>PASS_CLASS</t>
  </si>
  <si>
    <t>PASS_TOTAL</t>
  </si>
  <si>
    <t>BROKER_LEI</t>
  </si>
  <si>
    <t>BROKER_NAME</t>
  </si>
  <si>
    <t>Proportion of volume traded as a percentage of total in that class</t>
  </si>
  <si>
    <t>Proportion of orders executed as percentage of total in that class</t>
  </si>
  <si>
    <t>Percentage of passive orders for that broker</t>
  </si>
  <si>
    <t>Percentage of aggressive orders for that broker</t>
  </si>
  <si>
    <t>A</t>
  </si>
  <si>
    <t>1</t>
  </si>
  <si>
    <t>969500UP76J52A9OXU27</t>
  </si>
  <si>
    <t>EXANE SA</t>
  </si>
  <si>
    <t>PROF</t>
  </si>
  <si>
    <t>213800MXAKR2LA1VBM44</t>
  </si>
  <si>
    <t>R0MUWSFPU8MPRO8K5P83</t>
  </si>
  <si>
    <t>529900JRCAFXJDUTVV71</t>
  </si>
  <si>
    <t>RETL</t>
  </si>
  <si>
    <t>9695005EOZG9X8IRJD84</t>
  </si>
  <si>
    <t xml:space="preserve">SIX-EXCHANGE        </t>
  </si>
  <si>
    <t>2</t>
  </si>
  <si>
    <t>3</t>
  </si>
  <si>
    <t>B</t>
  </si>
  <si>
    <t>213800HZ54TG54H2KV03</t>
  </si>
  <si>
    <t>MIZUHO INTL PLC LONDON</t>
  </si>
  <si>
    <t>ANGGYXNX0JLX3X63JN86</t>
  </si>
  <si>
    <t>CSFB EQUITIES LTD LONDON</t>
  </si>
  <si>
    <t>1VUV7VQFKUOQSJ21A208</t>
  </si>
  <si>
    <t>MP6I5ZYZBEU3UXPYFY54</t>
  </si>
  <si>
    <t>HSBC LTD BONDS</t>
  </si>
  <si>
    <t>213800ODGVRDOVDV4N89</t>
  </si>
  <si>
    <t>ROYAL BANK CANADA LONDON</t>
  </si>
  <si>
    <t>3TK20IVIUJ8J3ZU0QE75</t>
  </si>
  <si>
    <t>ING BANK NV LONDON</t>
  </si>
  <si>
    <t>W22LROWP2IHZNBB6K528</t>
  </si>
  <si>
    <t>GOLDMAN SACHS INTERNATIONAL LTD</t>
  </si>
  <si>
    <t>213800M4PALWKTSLLI88</t>
  </si>
  <si>
    <t>MILLENNIUM EUROPE LIMITED</t>
  </si>
  <si>
    <t>BFM8T61CT2L1QCEMIK50</t>
  </si>
  <si>
    <t>UBS AG LONDON BRANCH</t>
  </si>
  <si>
    <t>529900HNOAA1KXQJUQ27</t>
  </si>
  <si>
    <t>DZ BANK FRANKFURT</t>
  </si>
  <si>
    <t>BNP PARIBAS EQUIT LONDON</t>
  </si>
  <si>
    <t>PT3QB789TSUIDF371261</t>
  </si>
  <si>
    <t>TORONTO DOMINION BANK</t>
  </si>
  <si>
    <t>LSMWH68Y2RHEDP8W5261</t>
  </si>
  <si>
    <t>MORGAN STANL.L DON (98366)</t>
  </si>
  <si>
    <t>K6Q0W1PS1L1O4IQL9C32</t>
  </si>
  <si>
    <t>165GRDQ39W63PHVONY02</t>
  </si>
  <si>
    <t>ZUERCHER KANTONALBANK</t>
  </si>
  <si>
    <t>B81CK4ESI35472RHJ606</t>
  </si>
  <si>
    <t>LANDESBANK BONDS</t>
  </si>
  <si>
    <t>EYKN6V0ZCB8VD9IULB80</t>
  </si>
  <si>
    <t>549300CLJI9XDH12XV51</t>
  </si>
  <si>
    <t>BNP PARIBAS ARBITRAGE PARIS</t>
  </si>
  <si>
    <t>O2RNE8IBXP4R0TD8PU41</t>
  </si>
  <si>
    <t>M</t>
  </si>
  <si>
    <t>INSTINET GERMANY GMBH</t>
  </si>
  <si>
    <t>549300AE0DWETJDYFB29</t>
  </si>
  <si>
    <t>Jane Street Netherlands B.V.</t>
  </si>
  <si>
    <t>G5GSEF7VJP5I7OUK5573</t>
  </si>
  <si>
    <t>BARCLAYS BANK PLC LONDON</t>
  </si>
  <si>
    <t>2ZCNRR8UK83OBTEK2170</t>
  </si>
  <si>
    <t>HYPO VEREINSBANK MUENCHEN</t>
  </si>
  <si>
    <t>529900ECMK8VI6Q1FG89</t>
  </si>
  <si>
    <t>SUMRIDGE PARTNERS</t>
  </si>
  <si>
    <t>58PU97L1C0WSRCWADL48</t>
  </si>
  <si>
    <t>JEFFERIES &amp; COMPANY INC</t>
  </si>
  <si>
    <t>BNP PARIBAS (SUISSE) SA GENEVE CIB</t>
  </si>
  <si>
    <t>H7FNTJ4851HG0EXQ1Z70</t>
  </si>
  <si>
    <t>LLOYDS TSB BANK PLC</t>
  </si>
  <si>
    <t>RR3QWICWWIPCS8A4S074</t>
  </si>
  <si>
    <t>ROYAL BANK OF SCOTLAND,LDN</t>
  </si>
  <si>
    <t>EXANE  DERIVATIVES PARIS</t>
  </si>
  <si>
    <t>KEPLER CHEUVREUX</t>
  </si>
  <si>
    <t>Oddo BHF SCA</t>
  </si>
  <si>
    <t>H</t>
  </si>
  <si>
    <t>FLOW TRADERS B.V.</t>
  </si>
  <si>
    <t>SG BONDS</t>
  </si>
  <si>
    <t>RCNB6OTYUAMMP879YW96</t>
  </si>
  <si>
    <t>BNP PARIBAS SEC CORP</t>
  </si>
  <si>
    <t/>
  </si>
  <si>
    <t>BAADER BANK AG</t>
  </si>
  <si>
    <t>DG3RU1DBUFHT4ZF9WN62</t>
  </si>
  <si>
    <t>RABOBANK NEDERLAND</t>
  </si>
  <si>
    <t>2138001S6PWXXBKX9S40</t>
  </si>
  <si>
    <t>BRIDPORT ET CIE SA</t>
  </si>
  <si>
    <t>851WYGNLUQLFZBSYGB56</t>
  </si>
  <si>
    <t>COMMERZBANK AG FRANKFURT</t>
  </si>
  <si>
    <t>GGDZP1UYGU9STUHRDP48</t>
  </si>
  <si>
    <t>MERRILL LYNCH INTERNATION</t>
  </si>
  <si>
    <t>B4TYDEB6GKMZO031MB27</t>
  </si>
  <si>
    <t>BANK OF AMERICA NA, NEW YORK BRANCH</t>
  </si>
  <si>
    <t>JP MORGAN SECURITIES PLC</t>
  </si>
  <si>
    <t>CREDIT AGRICOLE CIB, LOND</t>
  </si>
  <si>
    <t>DL6FFRRLF74S01HE2M14</t>
  </si>
  <si>
    <t>CREDIT SUISSE FIRST BOST. LONDON</t>
  </si>
  <si>
    <t>5493006QMFDDMYWIAM13</t>
  </si>
  <si>
    <t>BANCO SANTANDER CENTRAL HISP MADRID</t>
  </si>
  <si>
    <t>BANCO SANTANDER SA</t>
  </si>
  <si>
    <t>9695002I9DJHZ3449O66</t>
  </si>
  <si>
    <t>QHSFEYI7HUOXXZ413E03</t>
  </si>
  <si>
    <t>BAYERISCHE LANDESBANK MUENCHEN</t>
  </si>
  <si>
    <t>MERRILL LYNCH INTL CO LONDON</t>
  </si>
  <si>
    <t>CXW2O4H2U3MBVXMY1773</t>
  </si>
  <si>
    <t>NORDEA BANK FINLAND PLC, HELSINKI</t>
  </si>
  <si>
    <t>549300JX7L6CKP0SZF78</t>
  </si>
  <si>
    <t>NATIXIS PARIS</t>
  </si>
  <si>
    <t>VDYMYTQGZZ6DU0912C88</t>
  </si>
  <si>
    <t>BANK OF AMERICA</t>
  </si>
  <si>
    <t>REYPIEJN7XZHSUI0N355</t>
  </si>
  <si>
    <t>UBS  LIMITED LONDON (90308)</t>
  </si>
  <si>
    <t>6EWKU0FGVX5QQJHFGT48</t>
  </si>
  <si>
    <t>549300WOIFUSNYH0FL22</t>
  </si>
  <si>
    <t>UBS SWITZERLAND AG</t>
  </si>
  <si>
    <t>K</t>
  </si>
  <si>
    <t xml:space="preserve"> </t>
  </si>
  <si>
    <t>7245009KRYSAYB2QCC29</t>
  </si>
  <si>
    <t>OPTIVER V.O.F.</t>
  </si>
  <si>
    <t>SOCIETE GENERALE PARIS (94840)</t>
  </si>
  <si>
    <t>BNP PARIBAS SA</t>
  </si>
  <si>
    <t>5493000C6JWJSISPU377</t>
  </si>
  <si>
    <t>SIS X-CLEAR  AG</t>
  </si>
  <si>
    <t>Kategorie des 
Finanzinstruments</t>
  </si>
  <si>
    <t>(a) – i Eigenkapitalinstrumente und ähnliche Instrumente – Aktien &amp; Aktienzertifikate – Tick‐
Größe/Liquiditätsbänder 5 und 6 (ab 2.000 Geschäften pro Tag) – Privatkunden</t>
  </si>
  <si>
    <t>Angabe, ob im Vorjahr im Durchschnitt &lt; 1
Handelsgeschäft pro Geschäftstag ausgeführt wurde</t>
  </si>
  <si>
    <t>Die fünf Wertpapierfirmen, die ausgehend vom
Handelsvolumen am wichtigsten sind (in absteigender
Reihenfolge nach Handelsvolumen)</t>
  </si>
  <si>
    <t>Anteil des
Handelsvolumens
als
Prozentsatz des
gesamten
Volumens in
dieser Kategorie</t>
  </si>
  <si>
    <t>Anteil der
ausgeführten
Aufträge als
Prozentsatz
aller Aufträge in
dieser Kategorie</t>
  </si>
  <si>
    <t>Prozentsatz
passiver
Aufträge</t>
  </si>
  <si>
    <t>Prozentsatz
aggressiver
Aufträge</t>
  </si>
  <si>
    <t>Prozentsatz
gelenkter
Aufträge</t>
  </si>
  <si>
    <t>EXANE SA
969500UP76J52A9OXU27</t>
  </si>
  <si>
    <t>INSTINET GERMANY GMBH
213800MXAKR2LA1VBM44</t>
  </si>
  <si>
    <t>KEPLER CHEUVREUX
9695005EOZG9X8IRJD84</t>
  </si>
  <si>
    <t>BAADER HELVEA AG
529900JRCAFXJDUTVV71</t>
  </si>
  <si>
    <t>(a) – ii Eigenkapitalinstrumente und ähnliche Instrumente – Aktien &amp; Aktienzertifikate –
Tick‐Größe/Liquiditätsbänder 3 und 4 (zwischen 80 und 1999 Geschäften pro Tag) – Privatkunden</t>
  </si>
  <si>
    <t>SIX-EXCHANGE  
529900HQ12A6FGDMWA17</t>
  </si>
  <si>
    <t>(a) – iii Eigenkapitalinstrumente und ähnliche Instrumente – Aktien &amp; Aktienzertifikate –
Tick‐Größe/Liquiditätsbänder 1 und 2 (zwischen 0 und 79 Geschäften pro Tag) – Privatkunden</t>
  </si>
  <si>
    <t>BNP PARIBAS SEC CORP
RCNB6OTYUAMMP879YW96</t>
  </si>
  <si>
    <t>(b) Schuldtitel – (i) Schuldverschreibungen – Privatkunden</t>
  </si>
  <si>
    <t>UBS AG LONDON BRANCH
BFM8T61CT2L1QCEMIK50</t>
  </si>
  <si>
    <t>Jane Street Netherlands B.V.
549300AE0DWETJDYFB29</t>
  </si>
  <si>
    <t>CSFB EQUITIES LTD LONDON
ANGGYXNX0JLX3X63JN86</t>
  </si>
  <si>
    <t>HSBC LTD BONDS
MP6I5ZYZBEU3UXPYFY54</t>
  </si>
  <si>
    <t>BNP PARIBAS EQUIT LONDON
R0MUWSFPU8MPRO8K5P83</t>
  </si>
  <si>
    <t>(k) Börsengehandelte Produkte (börsengehandelte Fonds, börsengehandelte
Schuldverschreibungen und börsengehandelte Rohstoffprodukte) – Privatkunden</t>
  </si>
  <si>
    <t>OPTIVER V.O.F.
7245009KRYSAYB2QCC29</t>
  </si>
  <si>
    <t>SOCIETE GENERALE PARIS 
O2RNE8IBXP4R0TD8PU41</t>
  </si>
  <si>
    <t>FLOW TRADERS B.V.
549300CLJI9XDH12XV51</t>
  </si>
  <si>
    <t>(m) Sonstige Instrumente – Privatkunden</t>
  </si>
  <si>
    <t>BARCLAYS BANK PLC LONDON
G5GSEF7VJP5I7OUK5573</t>
  </si>
  <si>
    <t>BAADER BANK AG
529900JRCAFXJDUTVV71</t>
  </si>
  <si>
    <t>BNP PARIBAS ARBITRAGE PARIS
6EWKU0FGVX5QQJHFGT48</t>
  </si>
  <si>
    <t>EXANE DERIVATIVES PARIS
969500UP76J52A9OXU27</t>
  </si>
  <si>
    <t>(a) – i Eigenkapitalinstrumente und ähnliche Instrumente – Aktien &amp; Aktienzertifikate – Tick‐
Größe/Liquiditätsbänder 5 und 6 (ab 2.000 Geschäften pro Tag) – Professionelle Kunden</t>
  </si>
  <si>
    <t>N</t>
  </si>
  <si>
    <t>INSTINET EUROPE
213800MXAKR2LA1VBM44</t>
  </si>
  <si>
    <t>(a) – ii Eigenkapitalinstrumente und ähnliche Instrumente – Aktien &amp; Aktienzertifikate –
Tick‐Größe/Liquiditätsbänder 3 und 4 (zwischen 80 und 1999 Geschäften pro Tag) –
Professionelle Kunden</t>
  </si>
  <si>
    <t>(a) – iii Eigenkapitalinstrumente und ähnliche Instrumente – Aktien &amp; Aktienzertifikate –
Tick‐Größe/Liquiditätsbänder 1 und 2 (zwischen 0 und 79 Geschäften pro Tag) – Professionelle Kunden</t>
  </si>
  <si>
    <t>MERRILL LYNCH INTERNATION
GGDZP1UYGU9STUHRDP48</t>
  </si>
  <si>
    <t>(b) Schuldtitel – (i) Schuldverschreibungen – Professionelle Kunden</t>
  </si>
  <si>
    <t>GOLDMAN SACHS INTERNATIONAL LTD
W22LROWP2IHZNBB6K528</t>
  </si>
  <si>
    <t>(h) Verbriefte Derivate – (i) Optionsscheine und Zertifikate – Professionelle Kunden</t>
  </si>
  <si>
    <t>(k) Börsengehandelte Produkte (börsengehandelte Fonds, börsengehandelte
Schuldverschreibungen und börsengehandelte Rohstoffprodukte) – Professionelle Kunden</t>
  </si>
  <si>
    <t>SG BONDS
O2RNE8IBXP4R0TD8PU41</t>
  </si>
  <si>
    <t>(m) Sonstige Instrumente – Professionelle Kunden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</si>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</sst>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General"/>
    <numFmt numFmtId="178" formatCode="0%"/>
    <numFmt numFmtId="179" formatCode="#,##0"/>
  </numFmts>
  <fonts count="7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BNPP Sans Light"/>
      <family val="3"/>
    </font>
    <font>
      <sz val="10"/>
      <name val="BNPP Sans Light"/>
      <family val="3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A96D"/>
        <bgColor indexed="64"/>
      </patternFill>
    </fill>
  </fills>
  <borders count="14">
    <border>
      <left/>
      <right/>
      <top/>
      <bottom/>
      <diagonal/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/>
      <right/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4" tint="0.39998000860214233"/>
      </left>
      <right/>
      <top style="thin">
        <color theme="4"/>
      </top>
      <bottom style="thin">
        <color theme="4" tint="0.39998000860214233"/>
      </bottom>
    </border>
    <border>
      <left/>
      <right/>
      <top style="thin">
        <color theme="4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horizontal="center" textRotation="90"/>
    </xf>
    <xf numFmtId="3" fontId="1" fillId="2" borderId="2" xfId="0" applyNumberFormat="1" applyFont="1" applyFill="1" applyBorder="1" applyAlignment="1">
      <alignment horizontal="center" textRotation="90"/>
    </xf>
    <xf numFmtId="0" fontId="1" fillId="2" borderId="2" xfId="0" applyNumberFormat="1" applyFont="1" applyFill="1" applyBorder="1" applyAlignment="1">
      <alignment horizontal="center" textRotation="90"/>
    </xf>
    <xf numFmtId="9" fontId="1" fillId="2" borderId="2" xfId="15" applyNumberFormat="1" applyFont="1" applyFill="1" applyBorder="1" applyAlignment="1">
      <alignment horizontal="center" textRotation="90" wrapText="1"/>
    </xf>
    <xf numFmtId="3" fontId="1" fillId="2" borderId="3" xfId="0" applyNumberFormat="1" applyFont="1" applyFill="1" applyBorder="1" applyAlignment="1">
      <alignment horizontal="center" textRotation="90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4" fillId="3" borderId="4" xfId="0" applyNumberFormat="1" applyFont="1" applyFill="1" applyBorder="1" applyAlignment="1">
      <alignment/>
    </xf>
    <xf numFmtId="9" fontId="2" fillId="3" borderId="4" xfId="0" applyNumberFormat="1" applyFont="1" applyFill="1" applyBorder="1" applyAlignment="1">
      <alignment/>
    </xf>
    <xf numFmtId="0" fontId="4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4" fillId="3" borderId="5" xfId="0" applyNumberFormat="1" applyFont="1" applyFill="1" applyBorder="1" applyAlignment="1">
      <alignment/>
    </xf>
    <xf numFmtId="0" fontId="4" fillId="3" borderId="6" xfId="0" applyNumberFormat="1" applyFont="1" applyFill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3" fillId="3" borderId="4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textRotation="90"/>
    </xf>
    <xf numFmtId="3" fontId="1" fillId="2" borderId="8" xfId="0" applyNumberFormat="1" applyFont="1" applyFill="1" applyBorder="1" applyAlignment="1">
      <alignment horizontal="center" textRotation="90"/>
    </xf>
    <xf numFmtId="0" fontId="1" fillId="2" borderId="8" xfId="0" applyNumberFormat="1" applyFont="1" applyFill="1" applyBorder="1" applyAlignment="1">
      <alignment horizontal="center" textRotation="90"/>
    </xf>
    <xf numFmtId="9" fontId="1" fillId="2" borderId="8" xfId="15" applyNumberFormat="1" applyFont="1" applyFill="1" applyBorder="1" applyAlignment="1">
      <alignment horizontal="center" textRotation="90" wrapText="1"/>
    </xf>
    <xf numFmtId="3" fontId="1" fillId="2" borderId="9" xfId="0" applyNumberFormat="1" applyFont="1" applyFill="1" applyBorder="1" applyAlignment="1">
      <alignment horizontal="center" textRotation="90"/>
    </xf>
    <xf numFmtId="0" fontId="4" fillId="0" borderId="5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9" fontId="2" fillId="0" borderId="4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7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9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1:U131" totalsRowShown="0" headerRowDxfId="24" dataDxfId="22" tableBorderDxfId="21" headerRowBorderDxfId="23">
  <autoFilter ref="A1:U131"/>
  <tableColumns count="21">
    <tableColumn id="1" name="INSTR_CLASS" dataDxfId="20"/>
    <tableColumn id="2" name="INSTR_SUB_CLASS" dataDxfId="19"/>
    <tableColumn id="3" name="CLIENT_TYPE" dataDxfId="18"/>
    <tableColumn id="4" name="BROKER_LEI" dataDxfId="17"/>
    <tableColumn id="5" name="BROKER_NAME" dataDxfId="16"/>
    <tableColumn id="6" name="Proportion of volume traded as a percentage of total in that class" dataDxfId="15">
      <calculatedColumnFormula>Table13[[#This Row],[AMOUNT_BRK]]/Table13[[#This Row],[AMOUNT_CLASS]]</calculatedColumnFormula>
    </tableColumn>
    <tableColumn id="7" name="Proportion of orders executed as percentage of total in that class" dataDxfId="14">
      <calculatedColumnFormula>Table13[[#This Row],[ORDERS_BRK]]/Table13[[#This Row],[ORDERS_CLASS]]</calculatedColumnFormula>
    </tableColumn>
    <tableColumn id="8" name="Percentage of passive orders for that broker" dataDxfId="13">
      <calculatedColumnFormula>Table13[[#This Row],[PASS_BRK]]/Table13[[#This Row],[ORDERS_BRK]]</calculatedColumnFormula>
    </tableColumn>
    <tableColumn id="9" name="Percentage of aggressive orders for that broker" dataDxfId="12">
      <calculatedColumnFormula>Table13[[#This Row],[AGGR_BRK]]/Table13[[#This Row],[ORDERS_BRK]]</calculatedColumnFormula>
    </tableColumn>
    <tableColumn id="10" name="AMOUNT_BRK" dataDxfId="11"/>
    <tableColumn id="11" name="AMOUNT_CLASS" dataDxfId="10"/>
    <tableColumn id="12" name="AMOUNT_TOTAL" dataDxfId="9"/>
    <tableColumn id="13" name="ORDERS_BRK" dataDxfId="8"/>
    <tableColumn id="14" name="ORDERS_CLASS" dataDxfId="7"/>
    <tableColumn id="15" name="ORDERS_TOTAL" dataDxfId="6"/>
    <tableColumn id="16" name="AGGR_BRK" dataDxfId="5"/>
    <tableColumn id="17" name="AGGR_CLASS" dataDxfId="4"/>
    <tableColumn id="18" name="AGGR_TOTAL" dataDxfId="3"/>
    <tableColumn id="19" name="PASS_BRK" dataDxfId="2"/>
    <tableColumn id="20" name="PASS_CLASS" dataDxfId="1"/>
    <tableColumn id="21" name="PASS_TOTAL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 topLeftCell="A1">
      <pane ySplit="1" topLeftCell="A2" activePane="bottomLeft" state="frozen"/>
      <selection pane="bottomLeft" activeCell="A1" sqref="A1:XFD1048576"/>
    </sheetView>
  </sheetViews>
  <sheetFormatPr defaultColWidth="9.140625" defaultRowHeight="12.75"/>
  <cols>
    <col min="1" max="3" width="8.28125" style="0" bestFit="1" customWidth="1"/>
    <col min="4" max="4" width="26.7109375" style="0" bestFit="1" customWidth="1"/>
    <col min="5" max="5" width="38.28125" style="0" bestFit="1" customWidth="1"/>
    <col min="6" max="9" width="11.140625" style="0" bestFit="1" customWidth="1"/>
    <col min="10" max="12" width="12.00390625" style="0" bestFit="1" customWidth="1"/>
    <col min="13" max="21" width="8.28125" style="0" bestFit="1" customWidth="1"/>
  </cols>
  <sheetData>
    <row r="1" spans="1:21" ht="114.75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8" t="s">
        <v>21</v>
      </c>
      <c r="B2" s="8" t="s">
        <v>22</v>
      </c>
      <c r="C2" s="8" t="s">
        <v>25</v>
      </c>
      <c r="D2" s="8" t="s">
        <v>23</v>
      </c>
      <c r="E2" s="8" t="s">
        <v>24</v>
      </c>
      <c r="F2" s="6">
        <f>Table13[[#This Row],[AMOUNT_BRK]]/Table13[[#This Row],[AMOUNT_CLASS]]</f>
        <v>0.6368205815712734</v>
      </c>
      <c r="G2" s="6">
        <f>Table13[[#This Row],[ORDERS_BRK]]/Table13[[#This Row],[ORDERS_CLASS]]</f>
        <v>0.5700791422006638</v>
      </c>
      <c r="H2" s="6">
        <f>Table13[[#This Row],[PASS_BRK]]/Table13[[#This Row],[ORDERS_BRK]]</f>
        <v>0</v>
      </c>
      <c r="I2" s="6">
        <f>Table13[[#This Row],[AGGR_BRK]]/Table13[[#This Row],[ORDERS_BRK]]</f>
        <v>0</v>
      </c>
      <c r="J2" s="8">
        <v>29056920.124456882</v>
      </c>
      <c r="K2" s="8">
        <v>45628110.90804045</v>
      </c>
      <c r="L2" s="8">
        <v>368137593.8016413</v>
      </c>
      <c r="M2" s="8">
        <v>2233</v>
      </c>
      <c r="N2" s="8">
        <v>3917</v>
      </c>
      <c r="O2" s="8">
        <v>21017</v>
      </c>
      <c r="P2" s="8">
        <v>0</v>
      </c>
      <c r="Q2" s="8">
        <v>1</v>
      </c>
      <c r="R2" s="8">
        <v>50</v>
      </c>
      <c r="S2" s="8">
        <v>0</v>
      </c>
      <c r="T2" s="8">
        <v>0</v>
      </c>
      <c r="U2" s="8">
        <v>684</v>
      </c>
    </row>
    <row r="3" spans="1:21" ht="12.75">
      <c r="A3" s="8" t="s">
        <v>21</v>
      </c>
      <c r="B3" s="8" t="s">
        <v>22</v>
      </c>
      <c r="C3" s="8" t="s">
        <v>25</v>
      </c>
      <c r="D3" s="8" t="s">
        <v>91</v>
      </c>
      <c r="E3" s="8" t="s">
        <v>92</v>
      </c>
      <c r="F3" s="6">
        <f>Table13[[#This Row],[AMOUNT_BRK]]/Table13[[#This Row],[AMOUNT_CLASS]]</f>
        <v>0.23149977190669965</v>
      </c>
      <c r="G3" s="6">
        <f>Table13[[#This Row],[ORDERS_BRK]]/Table13[[#This Row],[ORDERS_CLASS]]</f>
        <v>0.12050038294613225</v>
      </c>
      <c r="H3" s="6">
        <f>Table13[[#This Row],[PASS_BRK]]/Table13[[#This Row],[ORDERS_BRK]]</f>
        <v>0</v>
      </c>
      <c r="I3" s="6">
        <f>Table13[[#This Row],[AGGR_BRK]]/Table13[[#This Row],[ORDERS_BRK]]</f>
        <v>0</v>
      </c>
      <c r="J3" s="8">
        <v>10562897.267744958</v>
      </c>
      <c r="K3" s="8">
        <v>45628110.90804045</v>
      </c>
      <c r="L3" s="8">
        <v>368137593.8016413</v>
      </c>
      <c r="M3" s="8">
        <v>472</v>
      </c>
      <c r="N3" s="8">
        <v>3917</v>
      </c>
      <c r="O3" s="8">
        <v>21017</v>
      </c>
      <c r="P3" s="8">
        <v>0</v>
      </c>
      <c r="Q3" s="8">
        <v>1</v>
      </c>
      <c r="R3" s="8">
        <v>50</v>
      </c>
      <c r="S3" s="8">
        <v>0</v>
      </c>
      <c r="T3" s="8">
        <v>0</v>
      </c>
      <c r="U3" s="8">
        <v>684</v>
      </c>
    </row>
    <row r="4" spans="1:21" ht="12.75">
      <c r="A4" s="8" t="s">
        <v>21</v>
      </c>
      <c r="B4" s="8" t="s">
        <v>22</v>
      </c>
      <c r="C4" s="8" t="s">
        <v>25</v>
      </c>
      <c r="D4" s="8" t="s">
        <v>26</v>
      </c>
      <c r="E4" s="8" t="s">
        <v>69</v>
      </c>
      <c r="F4" s="6">
        <f>Table13[[#This Row],[AMOUNT_BRK]]/Table13[[#This Row],[AMOUNT_CLASS]]</f>
        <v>0.07376026987195324</v>
      </c>
      <c r="G4" s="6">
        <f>Table13[[#This Row],[ORDERS_BRK]]/Table13[[#This Row],[ORDERS_CLASS]]</f>
        <v>0.10518253765636967</v>
      </c>
      <c r="H4" s="6">
        <f>Table13[[#This Row],[PASS_BRK]]/Table13[[#This Row],[ORDERS_BRK]]</f>
        <v>0</v>
      </c>
      <c r="I4" s="6">
        <f>Table13[[#This Row],[AGGR_BRK]]/Table13[[#This Row],[ORDERS_BRK]]</f>
        <v>0</v>
      </c>
      <c r="J4" s="8">
        <v>3365541.7743244767</v>
      </c>
      <c r="K4" s="8">
        <v>45628110.90804045</v>
      </c>
      <c r="L4" s="8">
        <v>368137593.8016413</v>
      </c>
      <c r="M4" s="8">
        <v>412</v>
      </c>
      <c r="N4" s="8">
        <v>3917</v>
      </c>
      <c r="O4" s="8">
        <v>21017</v>
      </c>
      <c r="P4" s="8">
        <v>0</v>
      </c>
      <c r="Q4" s="8">
        <v>1</v>
      </c>
      <c r="R4" s="8">
        <v>50</v>
      </c>
      <c r="S4" s="8">
        <v>0</v>
      </c>
      <c r="T4" s="8">
        <v>0</v>
      </c>
      <c r="U4" s="8">
        <v>684</v>
      </c>
    </row>
    <row r="5" spans="1:21" ht="12.75">
      <c r="A5" s="8" t="s">
        <v>21</v>
      </c>
      <c r="B5" s="8" t="s">
        <v>22</v>
      </c>
      <c r="C5" s="8" t="s">
        <v>25</v>
      </c>
      <c r="D5" s="8" t="s">
        <v>30</v>
      </c>
      <c r="E5" s="8" t="s">
        <v>86</v>
      </c>
      <c r="F5" s="6">
        <f>Table13[[#This Row],[AMOUNT_BRK]]/Table13[[#This Row],[AMOUNT_CLASS]]</f>
        <v>0.0601946402193918</v>
      </c>
      <c r="G5" s="6">
        <f>Table13[[#This Row],[ORDERS_BRK]]/Table13[[#This Row],[ORDERS_CLASS]]</f>
        <v>0.20551442430431452</v>
      </c>
      <c r="H5" s="6">
        <f>Table13[[#This Row],[PASS_BRK]]/Table13[[#This Row],[ORDERS_BRK]]</f>
        <v>0</v>
      </c>
      <c r="I5" s="6">
        <f>Table13[[#This Row],[AGGR_BRK]]/Table13[[#This Row],[ORDERS_BRK]]</f>
        <v>0</v>
      </c>
      <c r="J5" s="8">
        <v>2746567.720000001</v>
      </c>
      <c r="K5" s="8">
        <v>45628110.90804045</v>
      </c>
      <c r="L5" s="8">
        <v>368137593.8016413</v>
      </c>
      <c r="M5" s="8">
        <v>805</v>
      </c>
      <c r="N5" s="8">
        <v>3917</v>
      </c>
      <c r="O5" s="8">
        <v>21017</v>
      </c>
      <c r="P5" s="8">
        <v>0</v>
      </c>
      <c r="Q5" s="8">
        <v>1</v>
      </c>
      <c r="R5" s="8">
        <v>50</v>
      </c>
      <c r="S5" s="8">
        <v>0</v>
      </c>
      <c r="T5" s="8">
        <v>0</v>
      </c>
      <c r="U5" s="8">
        <v>684</v>
      </c>
    </row>
    <row r="6" spans="1:21" ht="12.75">
      <c r="A6" s="8" t="s">
        <v>21</v>
      </c>
      <c r="B6" s="8" t="s">
        <v>22</v>
      </c>
      <c r="C6" s="8" t="s">
        <v>25</v>
      </c>
      <c r="D6" s="8" t="s">
        <v>31</v>
      </c>
      <c r="E6" s="8" t="s">
        <v>93</v>
      </c>
      <c r="F6" s="6">
        <f>Table13[[#This Row],[AMOUNT_BRK]]/Table13[[#This Row],[AMOUNT_CLASS]]</f>
        <v>0.0011522270027343074</v>
      </c>
      <c r="G6" s="6">
        <f>Table13[[#This Row],[ORDERS_BRK]]/Table13[[#This Row],[ORDERS_CLASS]]</f>
        <v>0.0002552974214960429</v>
      </c>
      <c r="H6" s="6">
        <f>Table13[[#This Row],[PASS_BRK]]/Table13[[#This Row],[ORDERS_BRK]]</f>
        <v>0</v>
      </c>
      <c r="I6" s="6">
        <f>Table13[[#This Row],[AGGR_BRK]]/Table13[[#This Row],[ORDERS_BRK]]</f>
        <v>1</v>
      </c>
      <c r="J6" s="8">
        <v>52573.941472</v>
      </c>
      <c r="K6" s="8">
        <v>45628110.90804045</v>
      </c>
      <c r="L6" s="8">
        <v>368137593.8016413</v>
      </c>
      <c r="M6" s="8">
        <v>1</v>
      </c>
      <c r="N6" s="8">
        <v>3917</v>
      </c>
      <c r="O6" s="8">
        <v>21017</v>
      </c>
      <c r="P6" s="8">
        <v>1</v>
      </c>
      <c r="Q6" s="8">
        <v>1</v>
      </c>
      <c r="R6" s="8">
        <v>50</v>
      </c>
      <c r="S6" s="8">
        <v>0</v>
      </c>
      <c r="T6" s="8">
        <v>0</v>
      </c>
      <c r="U6" s="8">
        <v>684</v>
      </c>
    </row>
    <row r="7" spans="1:21" ht="12.75">
      <c r="A7" s="8" t="s">
        <v>21</v>
      </c>
      <c r="B7" s="8" t="s">
        <v>22</v>
      </c>
      <c r="C7" s="8" t="s">
        <v>29</v>
      </c>
      <c r="D7" s="8" t="s">
        <v>23</v>
      </c>
      <c r="E7" s="8" t="s">
        <v>24</v>
      </c>
      <c r="F7" s="6">
        <f>Table13[[#This Row],[AMOUNT_BRK]]/Table13[[#This Row],[AMOUNT_CLASS]]</f>
        <v>0.7299640502489497</v>
      </c>
      <c r="G7" s="6">
        <f>Table13[[#This Row],[ORDERS_BRK]]/Table13[[#This Row],[ORDERS_CLASS]]</f>
        <v>0.9223465581553069</v>
      </c>
      <c r="H7" s="6">
        <f>Table13[[#This Row],[PASS_BRK]]/Table13[[#This Row],[ORDERS_BRK]]</f>
        <v>0</v>
      </c>
      <c r="I7" s="6">
        <f>Table13[[#This Row],[AGGR_BRK]]/Table13[[#This Row],[ORDERS_BRK]]</f>
        <v>0</v>
      </c>
      <c r="J7" s="8">
        <v>23369905.050346557</v>
      </c>
      <c r="K7" s="8">
        <v>32015145.187460117</v>
      </c>
      <c r="L7" s="8">
        <v>368137593.8016413</v>
      </c>
      <c r="M7" s="8">
        <v>2720</v>
      </c>
      <c r="N7" s="8">
        <v>2949</v>
      </c>
      <c r="O7" s="8">
        <v>21017</v>
      </c>
      <c r="P7" s="8">
        <v>0</v>
      </c>
      <c r="Q7" s="8">
        <v>0</v>
      </c>
      <c r="R7" s="8">
        <v>50</v>
      </c>
      <c r="S7" s="8">
        <v>0</v>
      </c>
      <c r="T7" s="8">
        <v>0</v>
      </c>
      <c r="U7" s="8">
        <v>684</v>
      </c>
    </row>
    <row r="8" spans="1:21" ht="12.75">
      <c r="A8" s="8" t="s">
        <v>21</v>
      </c>
      <c r="B8" s="8" t="s">
        <v>22</v>
      </c>
      <c r="C8" s="8" t="s">
        <v>29</v>
      </c>
      <c r="D8" s="8" t="s">
        <v>26</v>
      </c>
      <c r="E8" s="8" t="s">
        <v>69</v>
      </c>
      <c r="F8" s="6">
        <f>Table13[[#This Row],[AMOUNT_BRK]]/Table13[[#This Row],[AMOUNT_CLASS]]</f>
        <v>0.2742661171849173</v>
      </c>
      <c r="G8" s="6">
        <f>Table13[[#This Row],[ORDERS_BRK]]/Table13[[#This Row],[ORDERS_CLASS]]</f>
        <v>0.2112580535774839</v>
      </c>
      <c r="H8" s="6">
        <f>Table13[[#This Row],[PASS_BRK]]/Table13[[#This Row],[ORDERS_BRK]]</f>
        <v>0</v>
      </c>
      <c r="I8" s="6">
        <f>Table13[[#This Row],[AGGR_BRK]]/Table13[[#This Row],[ORDERS_BRK]]</f>
        <v>0</v>
      </c>
      <c r="J8" s="8">
        <v>8780669.561676078</v>
      </c>
      <c r="K8" s="8">
        <v>32015145.187460117</v>
      </c>
      <c r="L8" s="8">
        <v>368137593.8016413</v>
      </c>
      <c r="M8" s="8">
        <v>623</v>
      </c>
      <c r="N8" s="8">
        <v>2949</v>
      </c>
      <c r="O8" s="8">
        <v>21017</v>
      </c>
      <c r="P8" s="8">
        <v>0</v>
      </c>
      <c r="Q8" s="8">
        <v>0</v>
      </c>
      <c r="R8" s="8">
        <v>50</v>
      </c>
      <c r="S8" s="8">
        <v>0</v>
      </c>
      <c r="T8" s="8">
        <v>0</v>
      </c>
      <c r="U8" s="8">
        <v>684</v>
      </c>
    </row>
    <row r="9" spans="1:21" ht="12.75">
      <c r="A9" s="8" t="s">
        <v>21</v>
      </c>
      <c r="B9" s="8" t="s">
        <v>22</v>
      </c>
      <c r="C9" s="8" t="s">
        <v>29</v>
      </c>
      <c r="D9" s="8" t="s">
        <v>91</v>
      </c>
      <c r="E9" s="8" t="s">
        <v>92</v>
      </c>
      <c r="F9" s="6">
        <f>Table13[[#This Row],[AMOUNT_BRK]]/Table13[[#This Row],[AMOUNT_CLASS]]</f>
        <v>0.08766936409616786</v>
      </c>
      <c r="G9" s="6">
        <f>Table13[[#This Row],[ORDERS_BRK]]/Table13[[#This Row],[ORDERS_CLASS]]</f>
        <v>0.04679552390640895</v>
      </c>
      <c r="H9" s="6">
        <f>Table13[[#This Row],[PASS_BRK]]/Table13[[#This Row],[ORDERS_BRK]]</f>
        <v>0</v>
      </c>
      <c r="I9" s="6">
        <f>Table13[[#This Row],[AGGR_BRK]]/Table13[[#This Row],[ORDERS_BRK]]</f>
        <v>0</v>
      </c>
      <c r="J9" s="8">
        <v>2806747.4200311173</v>
      </c>
      <c r="K9" s="8">
        <v>32015145.187460117</v>
      </c>
      <c r="L9" s="8">
        <v>368137593.8016413</v>
      </c>
      <c r="M9" s="8">
        <v>138</v>
      </c>
      <c r="N9" s="8">
        <v>2949</v>
      </c>
      <c r="O9" s="8">
        <v>21017</v>
      </c>
      <c r="P9" s="8">
        <v>0</v>
      </c>
      <c r="Q9" s="8">
        <v>0</v>
      </c>
      <c r="R9" s="8">
        <v>50</v>
      </c>
      <c r="S9" s="8">
        <v>0</v>
      </c>
      <c r="T9" s="8">
        <v>0</v>
      </c>
      <c r="U9" s="8">
        <v>684</v>
      </c>
    </row>
    <row r="10" spans="1:21" ht="12.75">
      <c r="A10" s="8" t="s">
        <v>21</v>
      </c>
      <c r="B10" s="8" t="s">
        <v>22</v>
      </c>
      <c r="C10" s="8" t="s">
        <v>29</v>
      </c>
      <c r="D10" s="8" t="s">
        <v>30</v>
      </c>
      <c r="E10" s="8" t="s">
        <v>86</v>
      </c>
      <c r="F10" s="6">
        <f>Table13[[#This Row],[AMOUNT_BRK]]/Table13[[#This Row],[AMOUNT_CLASS]]</f>
        <v>0.054046698409946706</v>
      </c>
      <c r="G10" s="6">
        <f>Table13[[#This Row],[ORDERS_BRK]]/Table13[[#This Row],[ORDERS_CLASS]]</f>
        <v>0.0851135978297728</v>
      </c>
      <c r="H10" s="6">
        <f>Table13[[#This Row],[PASS_BRK]]/Table13[[#This Row],[ORDERS_BRK]]</f>
        <v>0</v>
      </c>
      <c r="I10" s="6">
        <f>Table13[[#This Row],[AGGR_BRK]]/Table13[[#This Row],[ORDERS_BRK]]</f>
        <v>0</v>
      </c>
      <c r="J10" s="8">
        <v>1730312.8964973136</v>
      </c>
      <c r="K10" s="8">
        <v>32015145.187460117</v>
      </c>
      <c r="L10" s="8">
        <v>368137593.8016413</v>
      </c>
      <c r="M10" s="8">
        <v>251</v>
      </c>
      <c r="N10" s="8">
        <v>2949</v>
      </c>
      <c r="O10" s="8">
        <v>21017</v>
      </c>
      <c r="P10" s="8">
        <v>0</v>
      </c>
      <c r="Q10" s="8">
        <v>0</v>
      </c>
      <c r="R10" s="8">
        <v>50</v>
      </c>
      <c r="S10" s="8">
        <v>0</v>
      </c>
      <c r="T10" s="8">
        <v>0</v>
      </c>
      <c r="U10" s="8">
        <v>684</v>
      </c>
    </row>
    <row r="11" spans="1:21" ht="12.75">
      <c r="A11" s="8" t="s">
        <v>21</v>
      </c>
      <c r="B11" s="8" t="s">
        <v>22</v>
      </c>
      <c r="C11" s="8" t="s">
        <v>29</v>
      </c>
      <c r="D11" s="8" t="s">
        <v>28</v>
      </c>
      <c r="E11" s="8" t="s">
        <v>94</v>
      </c>
      <c r="F11" s="6">
        <f>Table13[[#This Row],[AMOUNT_BRK]]/Table13[[#This Row],[AMOUNT_CLASS]]</f>
        <v>0.002148394754959306</v>
      </c>
      <c r="G11" s="6">
        <f>Table13[[#This Row],[ORDERS_BRK]]/Table13[[#This Row],[ORDERS_CLASS]]</f>
        <v>0.006442861987114276</v>
      </c>
      <c r="H11" s="6">
        <f>Table13[[#This Row],[PASS_BRK]]/Table13[[#This Row],[ORDERS_BRK]]</f>
        <v>0</v>
      </c>
      <c r="I11" s="6">
        <f>Table13[[#This Row],[AGGR_BRK]]/Table13[[#This Row],[ORDERS_BRK]]</f>
        <v>0</v>
      </c>
      <c r="J11" s="8">
        <v>68781.16999999998</v>
      </c>
      <c r="K11" s="8">
        <v>32015145.187460117</v>
      </c>
      <c r="L11" s="8">
        <v>368137593.8016413</v>
      </c>
      <c r="M11" s="8">
        <v>19</v>
      </c>
      <c r="N11" s="8">
        <v>2949</v>
      </c>
      <c r="O11" s="8">
        <v>21017</v>
      </c>
      <c r="P11" s="8">
        <v>0</v>
      </c>
      <c r="Q11" s="8">
        <v>0</v>
      </c>
      <c r="R11" s="8">
        <v>50</v>
      </c>
      <c r="S11" s="8">
        <v>0</v>
      </c>
      <c r="T11" s="8">
        <v>0</v>
      </c>
      <c r="U11" s="8">
        <v>684</v>
      </c>
    </row>
    <row r="12" spans="1:21" ht="12.75">
      <c r="A12" s="8" t="s">
        <v>21</v>
      </c>
      <c r="B12" s="8" t="s">
        <v>32</v>
      </c>
      <c r="C12" s="8" t="s">
        <v>25</v>
      </c>
      <c r="D12" s="8" t="s">
        <v>23</v>
      </c>
      <c r="E12" s="8" t="s">
        <v>24</v>
      </c>
      <c r="F12" s="6">
        <f>Table13[[#This Row],[AMOUNT_BRK]]/Table13[[#This Row],[AMOUNT_CLASS]]</f>
        <v>0.4864685171179711</v>
      </c>
      <c r="G12" s="6">
        <f>Table13[[#This Row],[ORDERS_BRK]]/Table13[[#This Row],[ORDERS_CLASS]]</f>
        <v>0.679984922728986</v>
      </c>
      <c r="H12" s="6">
        <f>Table13[[#This Row],[PASS_BRK]]/Table13[[#This Row],[ORDERS_BRK]]</f>
        <v>0</v>
      </c>
      <c r="I12" s="6">
        <f>Table13[[#This Row],[AGGR_BRK]]/Table13[[#This Row],[ORDERS_BRK]]</f>
        <v>0</v>
      </c>
      <c r="J12" s="8">
        <v>18419417.70435502</v>
      </c>
      <c r="K12" s="8">
        <v>37863534.95901199</v>
      </c>
      <c r="L12" s="8">
        <v>368137593.8016413</v>
      </c>
      <c r="M12" s="8">
        <v>3608</v>
      </c>
      <c r="N12" s="8">
        <v>5306</v>
      </c>
      <c r="O12" s="8">
        <v>21017</v>
      </c>
      <c r="P12" s="8">
        <v>0</v>
      </c>
      <c r="Q12" s="8">
        <v>14</v>
      </c>
      <c r="R12" s="8">
        <v>50</v>
      </c>
      <c r="S12" s="8">
        <v>0</v>
      </c>
      <c r="T12" s="8">
        <v>161</v>
      </c>
      <c r="U12" s="8">
        <v>684</v>
      </c>
    </row>
    <row r="13" spans="1:21" ht="12.75">
      <c r="A13" s="8" t="s">
        <v>21</v>
      </c>
      <c r="B13" s="8" t="s">
        <v>32</v>
      </c>
      <c r="C13" s="8" t="s">
        <v>25</v>
      </c>
      <c r="D13" s="8" t="s">
        <v>91</v>
      </c>
      <c r="E13" s="8" t="s">
        <v>92</v>
      </c>
      <c r="F13" s="6">
        <f>Table13[[#This Row],[AMOUNT_BRK]]/Table13[[#This Row],[AMOUNT_CLASS]]</f>
        <v>0.3769062108543199</v>
      </c>
      <c r="G13" s="6">
        <f>Table13[[#This Row],[ORDERS_BRK]]/Table13[[#This Row],[ORDERS_CLASS]]</f>
        <v>0.19920844327176782</v>
      </c>
      <c r="H13" s="6">
        <f>Table13[[#This Row],[PASS_BRK]]/Table13[[#This Row],[ORDERS_BRK]]</f>
        <v>0</v>
      </c>
      <c r="I13" s="6">
        <f>Table13[[#This Row],[AGGR_BRK]]/Table13[[#This Row],[ORDERS_BRK]]</f>
        <v>0</v>
      </c>
      <c r="J13" s="8">
        <v>14271001.490951285</v>
      </c>
      <c r="K13" s="8">
        <v>37863534.95901199</v>
      </c>
      <c r="L13" s="8">
        <v>368137593.8016413</v>
      </c>
      <c r="M13" s="8">
        <v>1057</v>
      </c>
      <c r="N13" s="8">
        <v>5306</v>
      </c>
      <c r="O13" s="8">
        <v>21017</v>
      </c>
      <c r="P13" s="8">
        <v>0</v>
      </c>
      <c r="Q13" s="8">
        <v>14</v>
      </c>
      <c r="R13" s="8">
        <v>50</v>
      </c>
      <c r="S13" s="8">
        <v>0</v>
      </c>
      <c r="T13" s="8">
        <v>161</v>
      </c>
      <c r="U13" s="8">
        <v>684</v>
      </c>
    </row>
    <row r="14" spans="1:21" ht="12.75">
      <c r="A14" s="8" t="s">
        <v>21</v>
      </c>
      <c r="B14" s="8" t="s">
        <v>32</v>
      </c>
      <c r="C14" s="8" t="s">
        <v>25</v>
      </c>
      <c r="D14" s="8" t="s">
        <v>31</v>
      </c>
      <c r="E14" s="8" t="s">
        <v>93</v>
      </c>
      <c r="F14" s="6">
        <f>Table13[[#This Row],[AMOUNT_BRK]]/Table13[[#This Row],[AMOUNT_CLASS]]</f>
        <v>0.08694821927271855</v>
      </c>
      <c r="G14" s="6">
        <f>Table13[[#This Row],[ORDERS_BRK]]/Table13[[#This Row],[ORDERS_CLASS]]</f>
        <v>0.03580851865812288</v>
      </c>
      <c r="H14" s="6">
        <f>Table13[[#This Row],[PASS_BRK]]/Table13[[#This Row],[ORDERS_BRK]]</f>
        <v>0.8473684210526315</v>
      </c>
      <c r="I14" s="6">
        <f>Table13[[#This Row],[AGGR_BRK]]/Table13[[#This Row],[ORDERS_BRK]]</f>
        <v>0.07368421052631578</v>
      </c>
      <c r="J14" s="8">
        <v>3292166.9400564185</v>
      </c>
      <c r="K14" s="8">
        <v>37863534.95901199</v>
      </c>
      <c r="L14" s="8">
        <v>368137593.8016413</v>
      </c>
      <c r="M14" s="8">
        <v>190</v>
      </c>
      <c r="N14" s="8">
        <v>5306</v>
      </c>
      <c r="O14" s="8">
        <v>21017</v>
      </c>
      <c r="P14" s="8">
        <v>14</v>
      </c>
      <c r="Q14" s="8">
        <v>14</v>
      </c>
      <c r="R14" s="8">
        <v>50</v>
      </c>
      <c r="S14" s="8">
        <v>161</v>
      </c>
      <c r="T14" s="8">
        <v>161</v>
      </c>
      <c r="U14" s="8">
        <v>684</v>
      </c>
    </row>
    <row r="15" spans="1:21" ht="12.75">
      <c r="A15" s="8" t="s">
        <v>21</v>
      </c>
      <c r="B15" s="8" t="s">
        <v>32</v>
      </c>
      <c r="C15" s="8" t="s">
        <v>25</v>
      </c>
      <c r="D15" s="8" t="s">
        <v>30</v>
      </c>
      <c r="E15" s="8" t="s">
        <v>86</v>
      </c>
      <c r="F15" s="6">
        <f>Table13[[#This Row],[AMOUNT_BRK]]/Table13[[#This Row],[AMOUNT_CLASS]]</f>
        <v>0.0236751903559674</v>
      </c>
      <c r="G15" s="6">
        <f>Table13[[#This Row],[ORDERS_BRK]]/Table13[[#This Row],[ORDERS_CLASS]]</f>
        <v>0.04127402940067848</v>
      </c>
      <c r="H15" s="6">
        <f>Table13[[#This Row],[PASS_BRK]]/Table13[[#This Row],[ORDERS_BRK]]</f>
        <v>0</v>
      </c>
      <c r="I15" s="6">
        <f>Table13[[#This Row],[AGGR_BRK]]/Table13[[#This Row],[ORDERS_BRK]]</f>
        <v>0</v>
      </c>
      <c r="J15" s="8">
        <v>896426.3977044352</v>
      </c>
      <c r="K15" s="8">
        <v>37863534.95901199</v>
      </c>
      <c r="L15" s="8">
        <v>368137593.8016413</v>
      </c>
      <c r="M15" s="8">
        <v>219</v>
      </c>
      <c r="N15" s="8">
        <v>5306</v>
      </c>
      <c r="O15" s="8">
        <v>21017</v>
      </c>
      <c r="P15" s="8">
        <v>0</v>
      </c>
      <c r="Q15" s="8">
        <v>14</v>
      </c>
      <c r="R15" s="8">
        <v>50</v>
      </c>
      <c r="S15" s="8">
        <v>0</v>
      </c>
      <c r="T15" s="8">
        <v>161</v>
      </c>
      <c r="U15" s="8">
        <v>684</v>
      </c>
    </row>
    <row r="16" spans="1:21" ht="12.75">
      <c r="A16" s="8" t="s">
        <v>21</v>
      </c>
      <c r="B16" s="8" t="s">
        <v>32</v>
      </c>
      <c r="C16" s="8" t="s">
        <v>25</v>
      </c>
      <c r="D16" s="8" t="s">
        <v>26</v>
      </c>
      <c r="E16" s="8" t="s">
        <v>69</v>
      </c>
      <c r="F16" s="6">
        <f>Table13[[#This Row],[AMOUNT_BRK]]/Table13[[#This Row],[AMOUNT_CLASS]]</f>
        <v>0.019344952502713016</v>
      </c>
      <c r="G16" s="6">
        <f>Table13[[#This Row],[ORDERS_BRK]]/Table13[[#This Row],[ORDERS_CLASS]]</f>
        <v>0.034489257444402566</v>
      </c>
      <c r="H16" s="6">
        <f>Table13[[#This Row],[PASS_BRK]]/Table13[[#This Row],[ORDERS_BRK]]</f>
        <v>0</v>
      </c>
      <c r="I16" s="6">
        <f>Table13[[#This Row],[AGGR_BRK]]/Table13[[#This Row],[ORDERS_BRK]]</f>
        <v>0</v>
      </c>
      <c r="J16" s="8">
        <v>732468.2853669007</v>
      </c>
      <c r="K16" s="8">
        <v>37863534.95901199</v>
      </c>
      <c r="L16" s="8">
        <v>368137593.8016413</v>
      </c>
      <c r="M16" s="8">
        <v>183</v>
      </c>
      <c r="N16" s="8">
        <v>5306</v>
      </c>
      <c r="O16" s="8">
        <v>21017</v>
      </c>
      <c r="P16" s="8">
        <v>0</v>
      </c>
      <c r="Q16" s="8">
        <v>14</v>
      </c>
      <c r="R16" s="8">
        <v>50</v>
      </c>
      <c r="S16" s="8">
        <v>0</v>
      </c>
      <c r="T16" s="8">
        <v>161</v>
      </c>
      <c r="U16" s="8">
        <v>684</v>
      </c>
    </row>
    <row r="17" spans="1:21" ht="12.75">
      <c r="A17" s="8" t="s">
        <v>21</v>
      </c>
      <c r="B17" s="8" t="s">
        <v>32</v>
      </c>
      <c r="C17" s="8" t="s">
        <v>25</v>
      </c>
      <c r="D17" s="8" t="s">
        <v>28</v>
      </c>
      <c r="E17" s="8" t="s">
        <v>94</v>
      </c>
      <c r="F17" s="6">
        <f>Table13[[#This Row],[AMOUNT_BRK]]/Table13[[#This Row],[AMOUNT_CLASS]]</f>
        <v>0.007859012644279656</v>
      </c>
      <c r="G17" s="6">
        <f>Table13[[#This Row],[ORDERS_BRK]]/Table13[[#This Row],[ORDERS_CLASS]]</f>
        <v>0.009611760271390879</v>
      </c>
      <c r="H17" s="6">
        <f>Table13[[#This Row],[PASS_BRK]]/Table13[[#This Row],[ORDERS_BRK]]</f>
        <v>0</v>
      </c>
      <c r="I17" s="6">
        <f>Table13[[#This Row],[AGGR_BRK]]/Table13[[#This Row],[ORDERS_BRK]]</f>
        <v>0</v>
      </c>
      <c r="J17" s="8">
        <v>297570</v>
      </c>
      <c r="K17" s="8">
        <v>37863534.95901199</v>
      </c>
      <c r="L17" s="8">
        <v>368137593.8016413</v>
      </c>
      <c r="M17" s="8">
        <v>51</v>
      </c>
      <c r="N17" s="8">
        <v>5306</v>
      </c>
      <c r="O17" s="8">
        <v>21017</v>
      </c>
      <c r="P17" s="8">
        <v>0</v>
      </c>
      <c r="Q17" s="8">
        <v>14</v>
      </c>
      <c r="R17" s="8">
        <v>50</v>
      </c>
      <c r="S17" s="8">
        <v>0</v>
      </c>
      <c r="T17" s="8">
        <v>161</v>
      </c>
      <c r="U17" s="8">
        <v>684</v>
      </c>
    </row>
    <row r="18" spans="1:21" ht="12.75">
      <c r="A18" s="8" t="s">
        <v>21</v>
      </c>
      <c r="B18" s="8" t="s">
        <v>32</v>
      </c>
      <c r="C18" s="8" t="s">
        <v>29</v>
      </c>
      <c r="D18" s="8" t="s">
        <v>91</v>
      </c>
      <c r="E18" s="8" t="s">
        <v>92</v>
      </c>
      <c r="F18" s="6">
        <f>Table13[[#This Row],[AMOUNT_BRK]]/Table13[[#This Row],[AMOUNT_CLASS]]</f>
        <v>0.9724896681851295</v>
      </c>
      <c r="G18" s="6">
        <f>Table13[[#This Row],[ORDERS_BRK]]/Table13[[#This Row],[ORDERS_CLASS]]</f>
        <v>0.891500904159132</v>
      </c>
      <c r="H18" s="6">
        <f>Table13[[#This Row],[PASS_BRK]]/Table13[[#This Row],[ORDERS_BRK]]</f>
        <v>0</v>
      </c>
      <c r="I18" s="6">
        <f>Table13[[#This Row],[AGGR_BRK]]/Table13[[#This Row],[ORDERS_BRK]]</f>
        <v>0</v>
      </c>
      <c r="J18" s="8">
        <v>28913632.795615368</v>
      </c>
      <c r="K18" s="8">
        <v>29731557.816520862</v>
      </c>
      <c r="L18" s="8">
        <v>368137593.8016413</v>
      </c>
      <c r="M18" s="8">
        <v>2465</v>
      </c>
      <c r="N18" s="8">
        <v>2765</v>
      </c>
      <c r="O18" s="8">
        <v>21017</v>
      </c>
      <c r="P18" s="8">
        <v>0</v>
      </c>
      <c r="Q18" s="8">
        <v>0</v>
      </c>
      <c r="R18" s="8">
        <v>50</v>
      </c>
      <c r="S18" s="8">
        <v>0</v>
      </c>
      <c r="T18" s="8">
        <v>100</v>
      </c>
      <c r="U18" s="8">
        <v>684</v>
      </c>
    </row>
    <row r="19" spans="1:21" ht="12.75">
      <c r="A19" s="8" t="s">
        <v>21</v>
      </c>
      <c r="B19" s="8" t="s">
        <v>32</v>
      </c>
      <c r="C19" s="8" t="s">
        <v>29</v>
      </c>
      <c r="D19" s="8" t="s">
        <v>23</v>
      </c>
      <c r="E19" s="8" t="s">
        <v>24</v>
      </c>
      <c r="F19" s="6">
        <f>Table13[[#This Row],[AMOUNT_BRK]]/Table13[[#This Row],[AMOUNT_CLASS]]</f>
        <v>0.04197159381065293</v>
      </c>
      <c r="G19" s="6">
        <f>Table13[[#This Row],[ORDERS_BRK]]/Table13[[#This Row],[ORDERS_CLASS]]</f>
        <v>0.0918625678119349</v>
      </c>
      <c r="H19" s="6">
        <f>Table13[[#This Row],[PASS_BRK]]/Table13[[#This Row],[ORDERS_BRK]]</f>
        <v>0</v>
      </c>
      <c r="I19" s="6">
        <f>Table13[[#This Row],[AGGR_BRK]]/Table13[[#This Row],[ORDERS_BRK]]</f>
        <v>0</v>
      </c>
      <c r="J19" s="8">
        <v>1247880.8680329567</v>
      </c>
      <c r="K19" s="8">
        <v>29731557.816520862</v>
      </c>
      <c r="L19" s="8">
        <v>368137593.8016413</v>
      </c>
      <c r="M19" s="8">
        <v>254</v>
      </c>
      <c r="N19" s="8">
        <v>2765</v>
      </c>
      <c r="O19" s="8">
        <v>21017</v>
      </c>
      <c r="P19" s="8">
        <v>0</v>
      </c>
      <c r="Q19" s="8">
        <v>0</v>
      </c>
      <c r="R19" s="8">
        <v>50</v>
      </c>
      <c r="S19" s="8">
        <v>0</v>
      </c>
      <c r="T19" s="8">
        <v>100</v>
      </c>
      <c r="U19" s="8">
        <v>684</v>
      </c>
    </row>
    <row r="20" spans="1:21" ht="12.75">
      <c r="A20" s="8" t="s">
        <v>21</v>
      </c>
      <c r="B20" s="8" t="s">
        <v>32</v>
      </c>
      <c r="C20" s="8" t="s">
        <v>29</v>
      </c>
      <c r="D20" s="8" t="s">
        <v>31</v>
      </c>
      <c r="E20" s="8" t="s">
        <v>93</v>
      </c>
      <c r="F20" s="6">
        <f>Table13[[#This Row],[AMOUNT_BRK]]/Table13[[#This Row],[AMOUNT_CLASS]]</f>
        <v>0.0402642731978029</v>
      </c>
      <c r="G20" s="6">
        <f>Table13[[#This Row],[ORDERS_BRK]]/Table13[[#This Row],[ORDERS_CLASS]]</f>
        <v>0.047739602169981916</v>
      </c>
      <c r="H20" s="6">
        <f>Table13[[#This Row],[PASS_BRK]]/Table13[[#This Row],[ORDERS_BRK]]</f>
        <v>0.8106060606060606</v>
      </c>
      <c r="I20" s="6">
        <f>Table13[[#This Row],[AGGR_BRK]]/Table13[[#This Row],[ORDERS_BRK]]</f>
        <v>0</v>
      </c>
      <c r="J20" s="8">
        <v>1197119.5665206683</v>
      </c>
      <c r="K20" s="8">
        <v>29731557.816520862</v>
      </c>
      <c r="L20" s="8">
        <v>368137593.8016413</v>
      </c>
      <c r="M20" s="8">
        <v>132</v>
      </c>
      <c r="N20" s="8">
        <v>2765</v>
      </c>
      <c r="O20" s="8">
        <v>21017</v>
      </c>
      <c r="P20" s="8">
        <v>0</v>
      </c>
      <c r="Q20" s="8">
        <v>0</v>
      </c>
      <c r="R20" s="8">
        <v>50</v>
      </c>
      <c r="S20" s="8">
        <v>107</v>
      </c>
      <c r="T20" s="8">
        <v>100</v>
      </c>
      <c r="U20" s="8">
        <v>684</v>
      </c>
    </row>
    <row r="21" spans="1:21" ht="12.75">
      <c r="A21" s="8" t="s">
        <v>21</v>
      </c>
      <c r="B21" s="8" t="s">
        <v>32</v>
      </c>
      <c r="C21" s="8" t="s">
        <v>29</v>
      </c>
      <c r="D21" s="8" t="s">
        <v>26</v>
      </c>
      <c r="E21" s="8" t="s">
        <v>69</v>
      </c>
      <c r="F21" s="6">
        <f>Table13[[#This Row],[AMOUNT_BRK]]/Table13[[#This Row],[AMOUNT_CLASS]]</f>
        <v>0.005164229416018846</v>
      </c>
      <c r="G21" s="6">
        <f>Table13[[#This Row],[ORDERS_BRK]]/Table13[[#This Row],[ORDERS_CLASS]]</f>
        <v>0.0054249547920434</v>
      </c>
      <c r="H21" s="6">
        <f>Table13[[#This Row],[PASS_BRK]]/Table13[[#This Row],[ORDERS_BRK]]</f>
        <v>0</v>
      </c>
      <c r="I21" s="6">
        <f>Table13[[#This Row],[AGGR_BRK]]/Table13[[#This Row],[ORDERS_BRK]]</f>
        <v>0</v>
      </c>
      <c r="J21" s="8">
        <v>153540.5854601421</v>
      </c>
      <c r="K21" s="8">
        <v>29731557.816520862</v>
      </c>
      <c r="L21" s="8">
        <v>368137593.8016413</v>
      </c>
      <c r="M21" s="8">
        <v>15</v>
      </c>
      <c r="N21" s="8">
        <v>2765</v>
      </c>
      <c r="O21" s="8">
        <v>21017</v>
      </c>
      <c r="P21" s="8">
        <v>0</v>
      </c>
      <c r="Q21" s="8">
        <v>0</v>
      </c>
      <c r="R21" s="8">
        <v>50</v>
      </c>
      <c r="S21" s="8">
        <v>0</v>
      </c>
      <c r="T21" s="8">
        <v>100</v>
      </c>
      <c r="U21" s="8">
        <v>684</v>
      </c>
    </row>
    <row r="22" spans="1:21" ht="12.75">
      <c r="A22" s="8" t="s">
        <v>21</v>
      </c>
      <c r="B22" s="8" t="s">
        <v>33</v>
      </c>
      <c r="C22" s="8" t="s">
        <v>25</v>
      </c>
      <c r="D22" s="8" t="s">
        <v>26</v>
      </c>
      <c r="E22" s="8" t="s">
        <v>69</v>
      </c>
      <c r="F22" s="6">
        <f>Table13[[#This Row],[AMOUNT_BRK]]/Table13[[#This Row],[AMOUNT_CLASS]]</f>
        <v>0.7777949651611255</v>
      </c>
      <c r="G22" s="6">
        <f>Table13[[#This Row],[ORDERS_BRK]]/Table13[[#This Row],[ORDERS_CLASS]]</f>
        <v>0.7634628493524199</v>
      </c>
      <c r="H22" s="6">
        <f>Table13[[#This Row],[PASS_BRK]]/Table13[[#This Row],[ORDERS_BRK]]</f>
        <v>0</v>
      </c>
      <c r="I22" s="6">
        <f>Table13[[#This Row],[AGGR_BRK]]/Table13[[#This Row],[ORDERS_BRK]]</f>
        <v>0</v>
      </c>
      <c r="J22" s="8">
        <v>15702173.425902266</v>
      </c>
      <c r="K22" s="8">
        <v>20188062.573340848</v>
      </c>
      <c r="L22" s="8">
        <v>368137593.8016413</v>
      </c>
      <c r="M22" s="8">
        <v>2240</v>
      </c>
      <c r="N22" s="8">
        <v>2934</v>
      </c>
      <c r="O22" s="8">
        <v>21017</v>
      </c>
      <c r="P22" s="8">
        <v>0</v>
      </c>
      <c r="Q22" s="8">
        <v>6</v>
      </c>
      <c r="R22" s="8">
        <v>50</v>
      </c>
      <c r="S22" s="8">
        <v>0</v>
      </c>
      <c r="T22" s="8">
        <v>23</v>
      </c>
      <c r="U22" s="8">
        <v>684</v>
      </c>
    </row>
    <row r="23" spans="1:21" ht="12.75">
      <c r="A23" s="8" t="s">
        <v>21</v>
      </c>
      <c r="B23" s="8" t="s">
        <v>33</v>
      </c>
      <c r="C23" s="8" t="s">
        <v>25</v>
      </c>
      <c r="D23" s="8" t="s">
        <v>91</v>
      </c>
      <c r="E23" s="8" t="s">
        <v>92</v>
      </c>
      <c r="F23" s="6">
        <f>Table13[[#This Row],[AMOUNT_BRK]]/Table13[[#This Row],[AMOUNT_CLASS]]</f>
        <v>0.1653244535507545</v>
      </c>
      <c r="G23" s="6">
        <f>Table13[[#This Row],[ORDERS_BRK]]/Table13[[#This Row],[ORDERS_CLASS]]</f>
        <v>0.2198364008179959</v>
      </c>
      <c r="H23" s="6">
        <f>Table13[[#This Row],[PASS_BRK]]/Table13[[#This Row],[ORDERS_BRK]]</f>
        <v>0</v>
      </c>
      <c r="I23" s="6">
        <f>Table13[[#This Row],[AGGR_BRK]]/Table13[[#This Row],[ORDERS_BRK]]</f>
        <v>0</v>
      </c>
      <c r="J23" s="8">
        <v>3337580.4131860146</v>
      </c>
      <c r="K23" s="8">
        <v>20188062.573340848</v>
      </c>
      <c r="L23" s="8">
        <v>368137593.8016413</v>
      </c>
      <c r="M23" s="8">
        <v>645</v>
      </c>
      <c r="N23" s="8">
        <v>2934</v>
      </c>
      <c r="O23" s="8">
        <v>21017</v>
      </c>
      <c r="P23" s="8">
        <v>0</v>
      </c>
      <c r="Q23" s="8">
        <v>6</v>
      </c>
      <c r="R23" s="8">
        <v>50</v>
      </c>
      <c r="S23" s="8">
        <v>0</v>
      </c>
      <c r="T23" s="8">
        <v>23</v>
      </c>
      <c r="U23" s="8">
        <v>684</v>
      </c>
    </row>
    <row r="24" spans="1:21" ht="12.75">
      <c r="A24" s="8" t="s">
        <v>21</v>
      </c>
      <c r="B24" s="8" t="s">
        <v>33</v>
      </c>
      <c r="C24" s="8" t="s">
        <v>25</v>
      </c>
      <c r="D24" s="8" t="s">
        <v>31</v>
      </c>
      <c r="E24" s="8" t="s">
        <v>93</v>
      </c>
      <c r="F24" s="6">
        <f>Table13[[#This Row],[AMOUNT_BRK]]/Table13[[#This Row],[AMOUNT_CLASS]]</f>
        <v>0.050306904417549425</v>
      </c>
      <c r="G24" s="6">
        <f>Table13[[#This Row],[ORDERS_BRK]]/Table13[[#This Row],[ORDERS_CLASS]]</f>
        <v>0.011929107021131561</v>
      </c>
      <c r="H24" s="6">
        <f>Table13[[#This Row],[PASS_BRK]]/Table13[[#This Row],[ORDERS_BRK]]</f>
        <v>0.6571428571428571</v>
      </c>
      <c r="I24" s="6">
        <f>Table13[[#This Row],[AGGR_BRK]]/Table13[[#This Row],[ORDERS_BRK]]</f>
        <v>0.17142857142857143</v>
      </c>
      <c r="J24" s="8">
        <v>1015598.9342525649</v>
      </c>
      <c r="K24" s="8">
        <v>20188062.573340848</v>
      </c>
      <c r="L24" s="8">
        <v>368137593.8016413</v>
      </c>
      <c r="M24" s="8">
        <v>35</v>
      </c>
      <c r="N24" s="8">
        <v>2934</v>
      </c>
      <c r="O24" s="8">
        <v>21017</v>
      </c>
      <c r="P24" s="8">
        <v>6</v>
      </c>
      <c r="Q24" s="8">
        <v>6</v>
      </c>
      <c r="R24" s="8">
        <v>50</v>
      </c>
      <c r="S24" s="8">
        <v>23</v>
      </c>
      <c r="T24" s="8">
        <v>23</v>
      </c>
      <c r="U24" s="8">
        <v>684</v>
      </c>
    </row>
    <row r="25" spans="1:21" ht="12.75">
      <c r="A25" s="8" t="s">
        <v>21</v>
      </c>
      <c r="B25" s="8" t="s">
        <v>33</v>
      </c>
      <c r="C25" s="8" t="s">
        <v>25</v>
      </c>
      <c r="D25" s="8" t="s">
        <v>23</v>
      </c>
      <c r="E25" s="8" t="s">
        <v>24</v>
      </c>
      <c r="F25" s="6">
        <f>Table13[[#This Row],[AMOUNT_BRK]]/Table13[[#This Row],[AMOUNT_CLASS]]</f>
        <v>0.003727915926879634</v>
      </c>
      <c r="G25" s="6">
        <f>Table13[[#This Row],[ORDERS_BRK]]/Table13[[#This Row],[ORDERS_CLASS]]</f>
        <v>0.0023858214042263124</v>
      </c>
      <c r="H25" s="6">
        <f>Table13[[#This Row],[PASS_BRK]]/Table13[[#This Row],[ORDERS_BRK]]</f>
        <v>0</v>
      </c>
      <c r="I25" s="6">
        <f>Table13[[#This Row],[AGGR_BRK]]/Table13[[#This Row],[ORDERS_BRK]]</f>
        <v>0</v>
      </c>
      <c r="J25" s="8">
        <v>75259.4</v>
      </c>
      <c r="K25" s="8">
        <v>20188062.573340848</v>
      </c>
      <c r="L25" s="8">
        <v>368137593.8016413</v>
      </c>
      <c r="M25" s="8">
        <v>7</v>
      </c>
      <c r="N25" s="8">
        <v>2934</v>
      </c>
      <c r="O25" s="8">
        <v>21017</v>
      </c>
      <c r="P25" s="8">
        <v>0</v>
      </c>
      <c r="Q25" s="8">
        <v>6</v>
      </c>
      <c r="R25" s="8">
        <v>50</v>
      </c>
      <c r="S25" s="8">
        <v>0</v>
      </c>
      <c r="T25" s="8">
        <v>23</v>
      </c>
      <c r="U25" s="8">
        <v>684</v>
      </c>
    </row>
    <row r="26" spans="1:21" ht="12.75">
      <c r="A26" s="8" t="s">
        <v>21</v>
      </c>
      <c r="B26" s="8" t="s">
        <v>33</v>
      </c>
      <c r="C26" s="8" t="s">
        <v>25</v>
      </c>
      <c r="D26" s="8" t="s">
        <v>28</v>
      </c>
      <c r="E26" s="8" t="s">
        <v>94</v>
      </c>
      <c r="F26" s="6">
        <f>Table13[[#This Row],[AMOUNT_BRK]]/Table13[[#This Row],[AMOUNT_CLASS]]</f>
        <v>0.0028457609436908313</v>
      </c>
      <c r="G26" s="6">
        <f>Table13[[#This Row],[ORDERS_BRK]]/Table13[[#This Row],[ORDERS_CLASS]]</f>
        <v>0.0023858214042263124</v>
      </c>
      <c r="H26" s="6">
        <f>Table13[[#This Row],[PASS_BRK]]/Table13[[#This Row],[ORDERS_BRK]]</f>
        <v>0</v>
      </c>
      <c r="I26" s="6">
        <f>Table13[[#This Row],[AGGR_BRK]]/Table13[[#This Row],[ORDERS_BRK]]</f>
        <v>0</v>
      </c>
      <c r="J26" s="8">
        <v>57450.4</v>
      </c>
      <c r="K26" s="8">
        <v>20188062.573340848</v>
      </c>
      <c r="L26" s="8">
        <v>368137593.8016413</v>
      </c>
      <c r="M26" s="8">
        <v>7</v>
      </c>
      <c r="N26" s="8">
        <v>2934</v>
      </c>
      <c r="O26" s="8">
        <v>21017</v>
      </c>
      <c r="P26" s="8">
        <v>0</v>
      </c>
      <c r="Q26" s="8">
        <v>6</v>
      </c>
      <c r="R26" s="8">
        <v>50</v>
      </c>
      <c r="S26" s="8">
        <v>0</v>
      </c>
      <c r="T26" s="8">
        <v>23</v>
      </c>
      <c r="U26" s="8">
        <v>684</v>
      </c>
    </row>
    <row r="27" spans="1:21" ht="12.75">
      <c r="A27" s="8" t="s">
        <v>21</v>
      </c>
      <c r="B27" s="8" t="s">
        <v>33</v>
      </c>
      <c r="C27" s="8" t="s">
        <v>29</v>
      </c>
      <c r="D27" s="8" t="s">
        <v>91</v>
      </c>
      <c r="E27" s="8" t="s">
        <v>92</v>
      </c>
      <c r="F27" s="6">
        <f>Table13[[#This Row],[AMOUNT_BRK]]/Table13[[#This Row],[AMOUNT_CLASS]]</f>
        <v>0.6235803562115537</v>
      </c>
      <c r="G27" s="6">
        <f>Table13[[#This Row],[ORDERS_BRK]]/Table13[[#This Row],[ORDERS_CLASS]]</f>
        <v>0.8117647058823529</v>
      </c>
      <c r="H27" s="6">
        <f>Table13[[#This Row],[PASS_BRK]]/Table13[[#This Row],[ORDERS_BRK]]</f>
        <v>0</v>
      </c>
      <c r="I27" s="6">
        <f>Table13[[#This Row],[AGGR_BRK]]/Table13[[#This Row],[ORDERS_BRK]]</f>
        <v>0</v>
      </c>
      <c r="J27" s="8">
        <v>2113456.613046115</v>
      </c>
      <c r="K27" s="8">
        <v>3389228.9774585376</v>
      </c>
      <c r="L27" s="8">
        <v>368137593.8016413</v>
      </c>
      <c r="M27" s="8">
        <v>207</v>
      </c>
      <c r="N27" s="8">
        <v>255</v>
      </c>
      <c r="O27" s="8">
        <v>21017</v>
      </c>
      <c r="P27" s="8">
        <v>0</v>
      </c>
      <c r="Q27" s="8">
        <v>7</v>
      </c>
      <c r="R27" s="8">
        <v>50</v>
      </c>
      <c r="S27" s="8">
        <v>0</v>
      </c>
      <c r="T27" s="8">
        <v>98</v>
      </c>
      <c r="U27" s="8">
        <v>684</v>
      </c>
    </row>
    <row r="28" spans="1:21" ht="12.75">
      <c r="A28" s="8" t="s">
        <v>21</v>
      </c>
      <c r="B28" s="8" t="s">
        <v>33</v>
      </c>
      <c r="C28" s="8" t="s">
        <v>29</v>
      </c>
      <c r="D28" s="8" t="s">
        <v>31</v>
      </c>
      <c r="E28" s="8" t="s">
        <v>93</v>
      </c>
      <c r="F28" s="6">
        <f>Table13[[#This Row],[AMOUNT_BRK]]/Table13[[#This Row],[AMOUNT_CLASS]]</f>
        <v>0.4787167756513233</v>
      </c>
      <c r="G28" s="6">
        <f>Table13[[#This Row],[ORDERS_BRK]]/Table13[[#This Row],[ORDERS_CLASS]]</f>
        <v>0.4666666666666667</v>
      </c>
      <c r="H28" s="6">
        <f>Table13[[#This Row],[PASS_BRK]]/Table13[[#This Row],[ORDERS_BRK]]</f>
        <v>0.907563025210084</v>
      </c>
      <c r="I28" s="6">
        <f>Table13[[#This Row],[AGGR_BRK]]/Table13[[#This Row],[ORDERS_BRK]]</f>
        <v>0.058823529411764705</v>
      </c>
      <c r="J28" s="8">
        <v>1622480.7680329827</v>
      </c>
      <c r="K28" s="8">
        <v>3389228.9774585376</v>
      </c>
      <c r="L28" s="8">
        <v>368137593.8016413</v>
      </c>
      <c r="M28" s="8">
        <v>119</v>
      </c>
      <c r="N28" s="8">
        <v>255</v>
      </c>
      <c r="O28" s="8">
        <v>21017</v>
      </c>
      <c r="P28" s="8">
        <v>7</v>
      </c>
      <c r="Q28" s="8">
        <v>7</v>
      </c>
      <c r="R28" s="8">
        <v>50</v>
      </c>
      <c r="S28" s="8">
        <v>108</v>
      </c>
      <c r="T28" s="8">
        <v>98</v>
      </c>
      <c r="U28" s="8">
        <v>684</v>
      </c>
    </row>
    <row r="29" spans="1:21" ht="12.75">
      <c r="A29" s="8" t="s">
        <v>21</v>
      </c>
      <c r="B29" s="8" t="s">
        <v>33</v>
      </c>
      <c r="C29" s="8" t="s">
        <v>29</v>
      </c>
      <c r="D29" s="8" t="s">
        <v>26</v>
      </c>
      <c r="E29" s="8" t="s">
        <v>69</v>
      </c>
      <c r="F29" s="6">
        <f>Table13[[#This Row],[AMOUNT_BRK]]/Table13[[#This Row],[AMOUNT_CLASS]]</f>
        <v>0.0032482469083542657</v>
      </c>
      <c r="G29" s="6">
        <f>Table13[[#This Row],[ORDERS_BRK]]/Table13[[#This Row],[ORDERS_CLASS]]</f>
        <v>0.01568627450980392</v>
      </c>
      <c r="H29" s="6">
        <f>Table13[[#This Row],[PASS_BRK]]/Table13[[#This Row],[ORDERS_BRK]]</f>
        <v>0</v>
      </c>
      <c r="I29" s="6">
        <f>Table13[[#This Row],[AGGR_BRK]]/Table13[[#This Row],[ORDERS_BRK]]</f>
        <v>0</v>
      </c>
      <c r="J29" s="8">
        <v>11009.052547734384</v>
      </c>
      <c r="K29" s="8">
        <v>3389228.9774585376</v>
      </c>
      <c r="L29" s="8">
        <v>368137593.8016413</v>
      </c>
      <c r="M29" s="8">
        <v>4</v>
      </c>
      <c r="N29" s="8">
        <v>255</v>
      </c>
      <c r="O29" s="8">
        <v>21017</v>
      </c>
      <c r="P29" s="8">
        <v>0</v>
      </c>
      <c r="Q29" s="8">
        <v>7</v>
      </c>
      <c r="R29" s="8">
        <v>50</v>
      </c>
      <c r="S29" s="8">
        <v>0</v>
      </c>
      <c r="T29" s="8">
        <v>98</v>
      </c>
      <c r="U29" s="8">
        <v>684</v>
      </c>
    </row>
    <row r="30" spans="1:21" ht="12.75">
      <c r="A30" s="8" t="s">
        <v>21</v>
      </c>
      <c r="B30" s="8" t="s">
        <v>33</v>
      </c>
      <c r="C30" s="8" t="s">
        <v>29</v>
      </c>
      <c r="D30" s="8" t="s">
        <v>23</v>
      </c>
      <c r="E30" s="8" t="s">
        <v>24</v>
      </c>
      <c r="F30" s="6">
        <f>Table13[[#This Row],[AMOUNT_BRK]]/Table13[[#This Row],[AMOUNT_CLASS]]</f>
        <v>0.000884187726422406</v>
      </c>
      <c r="G30" s="6">
        <f>Table13[[#This Row],[ORDERS_BRK]]/Table13[[#This Row],[ORDERS_CLASS]]</f>
        <v>0.00392156862745098</v>
      </c>
      <c r="H30" s="6">
        <f>Table13[[#This Row],[PASS_BRK]]/Table13[[#This Row],[ORDERS_BRK]]</f>
        <v>0</v>
      </c>
      <c r="I30" s="6">
        <f>Table13[[#This Row],[AGGR_BRK]]/Table13[[#This Row],[ORDERS_BRK]]</f>
        <v>0</v>
      </c>
      <c r="J30" s="8">
        <v>2996.714663904</v>
      </c>
      <c r="K30" s="8">
        <v>3389228.9774585376</v>
      </c>
      <c r="L30" s="8">
        <v>368137593.8016413</v>
      </c>
      <c r="M30" s="8">
        <v>1</v>
      </c>
      <c r="N30" s="8">
        <v>255</v>
      </c>
      <c r="O30" s="8">
        <v>21017</v>
      </c>
      <c r="P30" s="8">
        <v>0</v>
      </c>
      <c r="Q30" s="8">
        <v>7</v>
      </c>
      <c r="R30" s="8">
        <v>50</v>
      </c>
      <c r="S30" s="8">
        <v>0</v>
      </c>
      <c r="T30" s="8">
        <v>98</v>
      </c>
      <c r="U30" s="8">
        <v>684</v>
      </c>
    </row>
    <row r="31" spans="1:21" ht="12.75">
      <c r="A31" s="8" t="s">
        <v>34</v>
      </c>
      <c r="B31" s="8" t="s">
        <v>22</v>
      </c>
      <c r="C31" s="8" t="s">
        <v>25</v>
      </c>
      <c r="D31" s="8" t="s">
        <v>72</v>
      </c>
      <c r="E31" s="8" t="s">
        <v>73</v>
      </c>
      <c r="F31" s="6">
        <f>Table13[[#This Row],[AMOUNT_BRK]]/Table13[[#This Row],[AMOUNT_CLASS]]</f>
        <v>0.09226304260572206</v>
      </c>
      <c r="G31" s="6">
        <f>Table13[[#This Row],[ORDERS_BRK]]/Table13[[#This Row],[ORDERS_CLASS]]</f>
        <v>0.09146341463414634</v>
      </c>
      <c r="H31" s="6">
        <f>Table13[[#This Row],[PASS_BRK]]/Table13[[#This Row],[ORDERS_BRK]]</f>
        <v>0</v>
      </c>
      <c r="I31" s="6">
        <f>Table13[[#This Row],[AGGR_BRK]]/Table13[[#This Row],[ORDERS_BRK]]</f>
        <v>0</v>
      </c>
      <c r="J31" s="8">
        <v>2885522.1547943754</v>
      </c>
      <c r="K31" s="8">
        <v>31274951.197148338</v>
      </c>
      <c r="L31" s="8">
        <v>368137593.8016413</v>
      </c>
      <c r="M31" s="8">
        <v>15</v>
      </c>
      <c r="N31" s="8">
        <v>164</v>
      </c>
      <c r="O31" s="8">
        <v>21017</v>
      </c>
      <c r="P31" s="8">
        <v>0</v>
      </c>
      <c r="Q31" s="8">
        <v>0</v>
      </c>
      <c r="R31" s="8">
        <v>50</v>
      </c>
      <c r="S31" s="8">
        <v>0</v>
      </c>
      <c r="T31" s="8">
        <v>0</v>
      </c>
      <c r="U31" s="8">
        <v>684</v>
      </c>
    </row>
    <row r="32" spans="1:21" ht="12.75">
      <c r="A32" s="8" t="s">
        <v>34</v>
      </c>
      <c r="B32" s="8" t="s">
        <v>22</v>
      </c>
      <c r="C32" s="8" t="s">
        <v>25</v>
      </c>
      <c r="D32" s="8" t="s">
        <v>27</v>
      </c>
      <c r="E32" s="8" t="s">
        <v>54</v>
      </c>
      <c r="F32" s="6">
        <f>Table13[[#This Row],[AMOUNT_BRK]]/Table13[[#This Row],[AMOUNT_CLASS]]</f>
        <v>0.08926333019341422</v>
      </c>
      <c r="G32" s="6">
        <f>Table13[[#This Row],[ORDERS_BRK]]/Table13[[#This Row],[ORDERS_CLASS]]</f>
        <v>0.07926829268292683</v>
      </c>
      <c r="H32" s="6">
        <f>Table13[[#This Row],[PASS_BRK]]/Table13[[#This Row],[ORDERS_BRK]]</f>
        <v>0</v>
      </c>
      <c r="I32" s="6">
        <f>Table13[[#This Row],[AGGR_BRK]]/Table13[[#This Row],[ORDERS_BRK]]</f>
        <v>0</v>
      </c>
      <c r="J32" s="8">
        <v>2791706.2954939674</v>
      </c>
      <c r="K32" s="8">
        <v>31274951.197148338</v>
      </c>
      <c r="L32" s="8">
        <v>368137593.8016413</v>
      </c>
      <c r="M32" s="8">
        <v>13</v>
      </c>
      <c r="N32" s="8">
        <v>164</v>
      </c>
      <c r="O32" s="8">
        <v>21017</v>
      </c>
      <c r="P32" s="8">
        <v>0</v>
      </c>
      <c r="Q32" s="8">
        <v>0</v>
      </c>
      <c r="R32" s="8">
        <v>50</v>
      </c>
      <c r="S32" s="8">
        <v>0</v>
      </c>
      <c r="T32" s="8">
        <v>0</v>
      </c>
      <c r="U32" s="8">
        <v>684</v>
      </c>
    </row>
    <row r="33" spans="1:21" ht="12.75">
      <c r="A33" s="8" t="s">
        <v>34</v>
      </c>
      <c r="B33" s="8" t="s">
        <v>22</v>
      </c>
      <c r="C33" s="8" t="s">
        <v>25</v>
      </c>
      <c r="D33" s="8" t="s">
        <v>50</v>
      </c>
      <c r="E33" s="8" t="s">
        <v>51</v>
      </c>
      <c r="F33" s="6">
        <f>Table13[[#This Row],[AMOUNT_BRK]]/Table13[[#This Row],[AMOUNT_CLASS]]</f>
        <v>0.08494255401317304</v>
      </c>
      <c r="G33" s="6">
        <f>Table13[[#This Row],[ORDERS_BRK]]/Table13[[#This Row],[ORDERS_CLASS]]</f>
        <v>0.0975609756097561</v>
      </c>
      <c r="H33" s="6">
        <f>Table13[[#This Row],[PASS_BRK]]/Table13[[#This Row],[ORDERS_BRK]]</f>
        <v>0</v>
      </c>
      <c r="I33" s="6">
        <f>Table13[[#This Row],[AGGR_BRK]]/Table13[[#This Row],[ORDERS_BRK]]</f>
        <v>0</v>
      </c>
      <c r="J33" s="8">
        <v>2656574.2313231234</v>
      </c>
      <c r="K33" s="8">
        <v>31274951.197148338</v>
      </c>
      <c r="L33" s="8">
        <v>368137593.8016413</v>
      </c>
      <c r="M33" s="8">
        <v>16</v>
      </c>
      <c r="N33" s="8">
        <v>164</v>
      </c>
      <c r="O33" s="8">
        <v>21017</v>
      </c>
      <c r="P33" s="8">
        <v>0</v>
      </c>
      <c r="Q33" s="8">
        <v>0</v>
      </c>
      <c r="R33" s="8">
        <v>50</v>
      </c>
      <c r="S33" s="8">
        <v>0</v>
      </c>
      <c r="T33" s="8">
        <v>0</v>
      </c>
      <c r="U33" s="8">
        <v>684</v>
      </c>
    </row>
    <row r="34" spans="1:21" ht="12.75">
      <c r="A34" s="8" t="s">
        <v>34</v>
      </c>
      <c r="B34" s="8" t="s">
        <v>22</v>
      </c>
      <c r="C34" s="8" t="s">
        <v>25</v>
      </c>
      <c r="D34" s="8" t="s">
        <v>101</v>
      </c>
      <c r="E34" s="8" t="s">
        <v>102</v>
      </c>
      <c r="F34" s="6">
        <f>Table13[[#This Row],[AMOUNT_BRK]]/Table13[[#This Row],[AMOUNT_CLASS]]</f>
        <v>0.07696144862006511</v>
      </c>
      <c r="G34" s="6">
        <f>Table13[[#This Row],[ORDERS_BRK]]/Table13[[#This Row],[ORDERS_CLASS]]</f>
        <v>0.03048780487804878</v>
      </c>
      <c r="H34" s="6">
        <f>Table13[[#This Row],[PASS_BRK]]/Table13[[#This Row],[ORDERS_BRK]]</f>
        <v>0</v>
      </c>
      <c r="I34" s="6">
        <f>Table13[[#This Row],[AGGR_BRK]]/Table13[[#This Row],[ORDERS_BRK]]</f>
        <v>0</v>
      </c>
      <c r="J34" s="8">
        <v>2406965.5496543758</v>
      </c>
      <c r="K34" s="8">
        <v>31274951.197148338</v>
      </c>
      <c r="L34" s="8">
        <v>368137593.8016413</v>
      </c>
      <c r="M34" s="8">
        <v>5</v>
      </c>
      <c r="N34" s="8">
        <v>164</v>
      </c>
      <c r="O34" s="8">
        <v>21017</v>
      </c>
      <c r="P34" s="8">
        <v>0</v>
      </c>
      <c r="Q34" s="8">
        <v>0</v>
      </c>
      <c r="R34" s="8">
        <v>50</v>
      </c>
      <c r="S34" s="8">
        <v>0</v>
      </c>
      <c r="T34" s="8">
        <v>0</v>
      </c>
      <c r="U34" s="8">
        <v>684</v>
      </c>
    </row>
    <row r="35" spans="1:21" ht="12.75">
      <c r="A35" s="8" t="s">
        <v>34</v>
      </c>
      <c r="B35" s="8" t="s">
        <v>22</v>
      </c>
      <c r="C35" s="8" t="s">
        <v>25</v>
      </c>
      <c r="D35" s="8" t="s">
        <v>70</v>
      </c>
      <c r="E35" s="8" t="s">
        <v>71</v>
      </c>
      <c r="F35" s="6">
        <f>Table13[[#This Row],[AMOUNT_BRK]]/Table13[[#This Row],[AMOUNT_CLASS]]</f>
        <v>0.0738551644058554</v>
      </c>
      <c r="G35" s="6">
        <f>Table13[[#This Row],[ORDERS_BRK]]/Table13[[#This Row],[ORDERS_CLASS]]</f>
        <v>0.1402439024390244</v>
      </c>
      <c r="H35" s="6">
        <f>Table13[[#This Row],[PASS_BRK]]/Table13[[#This Row],[ORDERS_BRK]]</f>
        <v>0</v>
      </c>
      <c r="I35" s="6">
        <f>Table13[[#This Row],[AGGR_BRK]]/Table13[[#This Row],[ORDERS_BRK]]</f>
        <v>0</v>
      </c>
      <c r="J35" s="8">
        <v>2309816.6624504947</v>
      </c>
      <c r="K35" s="8">
        <v>31274951.197148338</v>
      </c>
      <c r="L35" s="8">
        <v>368137593.8016413</v>
      </c>
      <c r="M35" s="8">
        <v>23</v>
      </c>
      <c r="N35" s="8">
        <v>164</v>
      </c>
      <c r="O35" s="8">
        <v>21017</v>
      </c>
      <c r="P35" s="8">
        <v>0</v>
      </c>
      <c r="Q35" s="8">
        <v>0</v>
      </c>
      <c r="R35" s="8">
        <v>50</v>
      </c>
      <c r="S35" s="8">
        <v>0</v>
      </c>
      <c r="T35" s="8">
        <v>0</v>
      </c>
      <c r="U35" s="8">
        <v>684</v>
      </c>
    </row>
    <row r="36" spans="1:21" ht="12.75">
      <c r="A36" s="8" t="s">
        <v>34</v>
      </c>
      <c r="B36" s="8" t="s">
        <v>22</v>
      </c>
      <c r="C36" s="8" t="s">
        <v>25</v>
      </c>
      <c r="D36" s="8" t="s">
        <v>52</v>
      </c>
      <c r="E36" s="8" t="s">
        <v>53</v>
      </c>
      <c r="F36" s="6">
        <f>Table13[[#This Row],[AMOUNT_BRK]]/Table13[[#This Row],[AMOUNT_CLASS]]</f>
        <v>0.07156342422059718</v>
      </c>
      <c r="G36" s="6">
        <f>Table13[[#This Row],[ORDERS_BRK]]/Table13[[#This Row],[ORDERS_CLASS]]</f>
        <v>0.018292682926829267</v>
      </c>
      <c r="H36" s="6">
        <f>Table13[[#This Row],[PASS_BRK]]/Table13[[#This Row],[ORDERS_BRK]]</f>
        <v>0</v>
      </c>
      <c r="I36" s="6">
        <f>Table13[[#This Row],[AGGR_BRK]]/Table13[[#This Row],[ORDERS_BRK]]</f>
        <v>0</v>
      </c>
      <c r="J36" s="8">
        <v>2238142.6</v>
      </c>
      <c r="K36" s="8">
        <v>31274951.197148338</v>
      </c>
      <c r="L36" s="8">
        <v>368137593.8016413</v>
      </c>
      <c r="M36" s="8">
        <v>3</v>
      </c>
      <c r="N36" s="8">
        <v>164</v>
      </c>
      <c r="O36" s="8">
        <v>21017</v>
      </c>
      <c r="P36" s="8">
        <v>0</v>
      </c>
      <c r="Q36" s="8">
        <v>0</v>
      </c>
      <c r="R36" s="8">
        <v>50</v>
      </c>
      <c r="S36" s="8">
        <v>0</v>
      </c>
      <c r="T36" s="8">
        <v>0</v>
      </c>
      <c r="U36" s="8">
        <v>684</v>
      </c>
    </row>
    <row r="37" spans="1:21" ht="12.75">
      <c r="A37" s="8" t="s">
        <v>34</v>
      </c>
      <c r="B37" s="8" t="s">
        <v>22</v>
      </c>
      <c r="C37" s="8" t="s">
        <v>25</v>
      </c>
      <c r="D37" s="8" t="s">
        <v>57</v>
      </c>
      <c r="E37" s="8" t="s">
        <v>58</v>
      </c>
      <c r="F37" s="6">
        <f>Table13[[#This Row],[AMOUNT_BRK]]/Table13[[#This Row],[AMOUNT_CLASS]]</f>
        <v>0.06757171288815449</v>
      </c>
      <c r="G37" s="6">
        <f>Table13[[#This Row],[ORDERS_BRK]]/Table13[[#This Row],[ORDERS_CLASS]]</f>
        <v>0.04878048780487805</v>
      </c>
      <c r="H37" s="6">
        <f>Table13[[#This Row],[PASS_BRK]]/Table13[[#This Row],[ORDERS_BRK]]</f>
        <v>0</v>
      </c>
      <c r="I37" s="6">
        <f>Table13[[#This Row],[AGGR_BRK]]/Table13[[#This Row],[ORDERS_BRK]]</f>
        <v>0</v>
      </c>
      <c r="J37" s="8">
        <v>2113302.0228847507</v>
      </c>
      <c r="K37" s="8">
        <v>31274951.197148338</v>
      </c>
      <c r="L37" s="8">
        <v>368137593.8016413</v>
      </c>
      <c r="M37" s="8">
        <v>8</v>
      </c>
      <c r="N37" s="8">
        <v>164</v>
      </c>
      <c r="O37" s="8">
        <v>21017</v>
      </c>
      <c r="P37" s="8">
        <v>0</v>
      </c>
      <c r="Q37" s="8">
        <v>0</v>
      </c>
      <c r="R37" s="8">
        <v>50</v>
      </c>
      <c r="S37" s="8">
        <v>0</v>
      </c>
      <c r="T37" s="8">
        <v>0</v>
      </c>
      <c r="U37" s="8">
        <v>684</v>
      </c>
    </row>
    <row r="38" spans="1:21" ht="12.75">
      <c r="A38" s="8" t="s">
        <v>34</v>
      </c>
      <c r="B38" s="8" t="s">
        <v>22</v>
      </c>
      <c r="C38" s="8" t="s">
        <v>25</v>
      </c>
      <c r="D38" s="8" t="s">
        <v>95</v>
      </c>
      <c r="E38" s="8" t="s">
        <v>96</v>
      </c>
      <c r="F38" s="6">
        <f>Table13[[#This Row],[AMOUNT_BRK]]/Table13[[#This Row],[AMOUNT_CLASS]]</f>
        <v>0.06625530722455412</v>
      </c>
      <c r="G38" s="6">
        <f>Table13[[#This Row],[ORDERS_BRK]]/Table13[[#This Row],[ORDERS_CLASS]]</f>
        <v>0.012195121951219513</v>
      </c>
      <c r="H38" s="6">
        <f>Table13[[#This Row],[PASS_BRK]]/Table13[[#This Row],[ORDERS_BRK]]</f>
        <v>0</v>
      </c>
      <c r="I38" s="6">
        <f>Table13[[#This Row],[AGGR_BRK]]/Table13[[#This Row],[ORDERS_BRK]]</f>
        <v>0</v>
      </c>
      <c r="J38" s="8">
        <v>2072131.5</v>
      </c>
      <c r="K38" s="8">
        <v>31274951.197148338</v>
      </c>
      <c r="L38" s="8">
        <v>368137593.8016413</v>
      </c>
      <c r="M38" s="8">
        <v>2</v>
      </c>
      <c r="N38" s="8">
        <v>164</v>
      </c>
      <c r="O38" s="8">
        <v>21017</v>
      </c>
      <c r="P38" s="8">
        <v>0</v>
      </c>
      <c r="Q38" s="8">
        <v>0</v>
      </c>
      <c r="R38" s="8">
        <v>50</v>
      </c>
      <c r="S38" s="8">
        <v>0</v>
      </c>
      <c r="T38" s="8">
        <v>0</v>
      </c>
      <c r="U38" s="8">
        <v>684</v>
      </c>
    </row>
    <row r="39" spans="1:21" ht="12.75">
      <c r="A39" s="8" t="s">
        <v>34</v>
      </c>
      <c r="B39" s="8" t="s">
        <v>22</v>
      </c>
      <c r="C39" s="8" t="s">
        <v>25</v>
      </c>
      <c r="D39" s="8" t="s">
        <v>103</v>
      </c>
      <c r="E39" s="8" t="s">
        <v>104</v>
      </c>
      <c r="F39" s="6">
        <f>Table13[[#This Row],[AMOUNT_BRK]]/Table13[[#This Row],[AMOUNT_CLASS]]</f>
        <v>0.06425014022670064</v>
      </c>
      <c r="G39" s="6">
        <f>Table13[[#This Row],[ORDERS_BRK]]/Table13[[#This Row],[ORDERS_CLASS]]</f>
        <v>0.006097560975609756</v>
      </c>
      <c r="H39" s="6">
        <f>Table13[[#This Row],[PASS_BRK]]/Table13[[#This Row],[ORDERS_BRK]]</f>
        <v>0</v>
      </c>
      <c r="I39" s="6">
        <f>Table13[[#This Row],[AGGR_BRK]]/Table13[[#This Row],[ORDERS_BRK]]</f>
        <v>0</v>
      </c>
      <c r="J39" s="8">
        <v>2009420</v>
      </c>
      <c r="K39" s="8">
        <v>31274951.197148338</v>
      </c>
      <c r="L39" s="8">
        <v>368137593.8016413</v>
      </c>
      <c r="M39" s="8">
        <v>1</v>
      </c>
      <c r="N39" s="8">
        <v>164</v>
      </c>
      <c r="O39" s="8">
        <v>21017</v>
      </c>
      <c r="P39" s="8">
        <v>0</v>
      </c>
      <c r="Q39" s="8">
        <v>0</v>
      </c>
      <c r="R39" s="8">
        <v>50</v>
      </c>
      <c r="S39" s="8">
        <v>0</v>
      </c>
      <c r="T39" s="8">
        <v>0</v>
      </c>
      <c r="U39" s="8">
        <v>684</v>
      </c>
    </row>
    <row r="40" spans="1:21" ht="12.75">
      <c r="A40" s="8" t="s">
        <v>34</v>
      </c>
      <c r="B40" s="8" t="s">
        <v>22</v>
      </c>
      <c r="C40" s="8" t="s">
        <v>25</v>
      </c>
      <c r="D40" s="8" t="s">
        <v>62</v>
      </c>
      <c r="E40" s="8" t="s">
        <v>63</v>
      </c>
      <c r="F40" s="6">
        <f>Table13[[#This Row],[AMOUNT_BRK]]/Table13[[#This Row],[AMOUNT_CLASS]]</f>
        <v>0.05082609652599998</v>
      </c>
      <c r="G40" s="6">
        <f>Table13[[#This Row],[ORDERS_BRK]]/Table13[[#This Row],[ORDERS_CLASS]]</f>
        <v>0.018292682926829267</v>
      </c>
      <c r="H40" s="6">
        <f>Table13[[#This Row],[PASS_BRK]]/Table13[[#This Row],[ORDERS_BRK]]</f>
        <v>0</v>
      </c>
      <c r="I40" s="6">
        <f>Table13[[#This Row],[AGGR_BRK]]/Table13[[#This Row],[ORDERS_BRK]]</f>
        <v>0</v>
      </c>
      <c r="J40" s="8">
        <v>1589583.6883922</v>
      </c>
      <c r="K40" s="8">
        <v>31274951.197148338</v>
      </c>
      <c r="L40" s="8">
        <v>368137593.8016413</v>
      </c>
      <c r="M40" s="8">
        <v>3</v>
      </c>
      <c r="N40" s="8">
        <v>164</v>
      </c>
      <c r="O40" s="8">
        <v>21017</v>
      </c>
      <c r="P40" s="8">
        <v>0</v>
      </c>
      <c r="Q40" s="8">
        <v>0</v>
      </c>
      <c r="R40" s="8">
        <v>50</v>
      </c>
      <c r="S40" s="8">
        <v>0</v>
      </c>
      <c r="T40" s="8">
        <v>0</v>
      </c>
      <c r="U40" s="8">
        <v>684</v>
      </c>
    </row>
    <row r="41" spans="1:21" ht="12.75">
      <c r="A41" s="8" t="s">
        <v>34</v>
      </c>
      <c r="B41" s="8" t="s">
        <v>22</v>
      </c>
      <c r="C41" s="8" t="s">
        <v>25</v>
      </c>
      <c r="D41" s="8" t="s">
        <v>40</v>
      </c>
      <c r="E41" s="8" t="s">
        <v>41</v>
      </c>
      <c r="F41" s="6">
        <f>Table13[[#This Row],[AMOUNT_BRK]]/Table13[[#This Row],[AMOUNT_CLASS]]</f>
        <v>0.04137093029674259</v>
      </c>
      <c r="G41" s="6">
        <f>Table13[[#This Row],[ORDERS_BRK]]/Table13[[#This Row],[ORDERS_CLASS]]</f>
        <v>0.06097560975609756</v>
      </c>
      <c r="H41" s="6">
        <f>Table13[[#This Row],[PASS_BRK]]/Table13[[#This Row],[ORDERS_BRK]]</f>
        <v>0</v>
      </c>
      <c r="I41" s="6">
        <f>Table13[[#This Row],[AGGR_BRK]]/Table13[[#This Row],[ORDERS_BRK]]</f>
        <v>0</v>
      </c>
      <c r="J41" s="8">
        <v>1293873.82601125</v>
      </c>
      <c r="K41" s="8">
        <v>31274951.197148338</v>
      </c>
      <c r="L41" s="8">
        <v>368137593.8016413</v>
      </c>
      <c r="M41" s="8">
        <v>10</v>
      </c>
      <c r="N41" s="8">
        <v>164</v>
      </c>
      <c r="O41" s="8">
        <v>21017</v>
      </c>
      <c r="P41" s="8">
        <v>0</v>
      </c>
      <c r="Q41" s="8">
        <v>0</v>
      </c>
      <c r="R41" s="8">
        <v>50</v>
      </c>
      <c r="S41" s="8">
        <v>0</v>
      </c>
      <c r="T41" s="8">
        <v>0</v>
      </c>
      <c r="U41" s="8">
        <v>684</v>
      </c>
    </row>
    <row r="42" spans="1:21" ht="12.75">
      <c r="A42" s="8" t="s">
        <v>34</v>
      </c>
      <c r="B42" s="8" t="s">
        <v>22</v>
      </c>
      <c r="C42" s="8" t="s">
        <v>25</v>
      </c>
      <c r="D42" s="8" t="s">
        <v>59</v>
      </c>
      <c r="E42" s="8" t="s">
        <v>105</v>
      </c>
      <c r="F42" s="6">
        <f>Table13[[#This Row],[AMOUNT_BRK]]/Table13[[#This Row],[AMOUNT_CLASS]]</f>
        <v>0.02849570398107325</v>
      </c>
      <c r="G42" s="6">
        <f>Table13[[#This Row],[ORDERS_BRK]]/Table13[[#This Row],[ORDERS_CLASS]]</f>
        <v>0.04878048780487805</v>
      </c>
      <c r="H42" s="6">
        <f>Table13[[#This Row],[PASS_BRK]]/Table13[[#This Row],[ORDERS_BRK]]</f>
        <v>0</v>
      </c>
      <c r="I42" s="6">
        <f>Table13[[#This Row],[AGGR_BRK]]/Table13[[#This Row],[ORDERS_BRK]]</f>
        <v>0</v>
      </c>
      <c r="J42" s="8">
        <v>891201.7513364515</v>
      </c>
      <c r="K42" s="8">
        <v>31274951.197148338</v>
      </c>
      <c r="L42" s="8">
        <v>368137593.8016413</v>
      </c>
      <c r="M42" s="8">
        <v>8</v>
      </c>
      <c r="N42" s="8">
        <v>164</v>
      </c>
      <c r="O42" s="8">
        <v>21017</v>
      </c>
      <c r="P42" s="8">
        <v>0</v>
      </c>
      <c r="Q42" s="8">
        <v>0</v>
      </c>
      <c r="R42" s="8">
        <v>50</v>
      </c>
      <c r="S42" s="8">
        <v>0</v>
      </c>
      <c r="T42" s="8">
        <v>0</v>
      </c>
      <c r="U42" s="8">
        <v>684</v>
      </c>
    </row>
    <row r="43" spans="1:21" ht="12.75">
      <c r="A43" s="8" t="s">
        <v>34</v>
      </c>
      <c r="B43" s="8" t="s">
        <v>22</v>
      </c>
      <c r="C43" s="8" t="s">
        <v>25</v>
      </c>
      <c r="D43" s="8" t="s">
        <v>46</v>
      </c>
      <c r="E43" s="8" t="s">
        <v>47</v>
      </c>
      <c r="F43" s="6">
        <f>Table13[[#This Row],[AMOUNT_BRK]]/Table13[[#This Row],[AMOUNT_CLASS]]</f>
        <v>0.026927734348671878</v>
      </c>
      <c r="G43" s="6">
        <f>Table13[[#This Row],[ORDERS_BRK]]/Table13[[#This Row],[ORDERS_CLASS]]</f>
        <v>0.018292682926829267</v>
      </c>
      <c r="H43" s="6">
        <f>Table13[[#This Row],[PASS_BRK]]/Table13[[#This Row],[ORDERS_BRK]]</f>
        <v>0</v>
      </c>
      <c r="I43" s="6">
        <f>Table13[[#This Row],[AGGR_BRK]]/Table13[[#This Row],[ORDERS_BRK]]</f>
        <v>0</v>
      </c>
      <c r="J43" s="8">
        <v>842163.577604488</v>
      </c>
      <c r="K43" s="8">
        <v>31274951.197148338</v>
      </c>
      <c r="L43" s="8">
        <v>368137593.8016413</v>
      </c>
      <c r="M43" s="8">
        <v>3</v>
      </c>
      <c r="N43" s="8">
        <v>164</v>
      </c>
      <c r="O43" s="8">
        <v>21017</v>
      </c>
      <c r="P43" s="8">
        <v>0</v>
      </c>
      <c r="Q43" s="8">
        <v>0</v>
      </c>
      <c r="R43" s="8">
        <v>50</v>
      </c>
      <c r="S43" s="8">
        <v>0</v>
      </c>
      <c r="T43" s="8">
        <v>0</v>
      </c>
      <c r="U43" s="8">
        <v>684</v>
      </c>
    </row>
    <row r="44" spans="1:21" ht="12.75">
      <c r="A44" s="8" t="s">
        <v>34</v>
      </c>
      <c r="B44" s="8" t="s">
        <v>22</v>
      </c>
      <c r="C44" s="8" t="s">
        <v>25</v>
      </c>
      <c r="D44" s="8" t="s">
        <v>76</v>
      </c>
      <c r="E44" s="8" t="s">
        <v>77</v>
      </c>
      <c r="F44" s="6">
        <f>Table13[[#This Row],[AMOUNT_BRK]]/Table13[[#This Row],[AMOUNT_CLASS]]</f>
        <v>0.024145588748193794</v>
      </c>
      <c r="G44" s="6">
        <f>Table13[[#This Row],[ORDERS_BRK]]/Table13[[#This Row],[ORDERS_CLASS]]</f>
        <v>0.024390243902439025</v>
      </c>
      <c r="H44" s="6">
        <f>Table13[[#This Row],[PASS_BRK]]/Table13[[#This Row],[ORDERS_BRK]]</f>
        <v>0</v>
      </c>
      <c r="I44" s="6">
        <f>Table13[[#This Row],[AGGR_BRK]]/Table13[[#This Row],[ORDERS_BRK]]</f>
        <v>0</v>
      </c>
      <c r="J44" s="8">
        <v>755152.109726175</v>
      </c>
      <c r="K44" s="8">
        <v>31274951.197148338</v>
      </c>
      <c r="L44" s="8">
        <v>368137593.8016413</v>
      </c>
      <c r="M44" s="8">
        <v>4</v>
      </c>
      <c r="N44" s="8">
        <v>164</v>
      </c>
      <c r="O44" s="8">
        <v>21017</v>
      </c>
      <c r="P44" s="8">
        <v>0</v>
      </c>
      <c r="Q44" s="8">
        <v>0</v>
      </c>
      <c r="R44" s="8">
        <v>50</v>
      </c>
      <c r="S44" s="8">
        <v>0</v>
      </c>
      <c r="T44" s="8">
        <v>0</v>
      </c>
      <c r="U44" s="8">
        <v>684</v>
      </c>
    </row>
    <row r="45" spans="1:21" ht="12.75">
      <c r="A45" s="8" t="s">
        <v>34</v>
      </c>
      <c r="B45" s="8" t="s">
        <v>22</v>
      </c>
      <c r="C45" s="8" t="s">
        <v>25</v>
      </c>
      <c r="D45" s="8" t="s">
        <v>35</v>
      </c>
      <c r="E45" s="8" t="s">
        <v>36</v>
      </c>
      <c r="F45" s="6">
        <f>Table13[[#This Row],[AMOUNT_BRK]]/Table13[[#This Row],[AMOUNT_CLASS]]</f>
        <v>0.023080800272040475</v>
      </c>
      <c r="G45" s="6">
        <f>Table13[[#This Row],[ORDERS_BRK]]/Table13[[#This Row],[ORDERS_CLASS]]</f>
        <v>0.018292682926829267</v>
      </c>
      <c r="H45" s="6">
        <f>Table13[[#This Row],[PASS_BRK]]/Table13[[#This Row],[ORDERS_BRK]]</f>
        <v>0</v>
      </c>
      <c r="I45" s="6">
        <f>Table13[[#This Row],[AGGR_BRK]]/Table13[[#This Row],[ORDERS_BRK]]</f>
        <v>0</v>
      </c>
      <c r="J45" s="8">
        <v>721850.902099194</v>
      </c>
      <c r="K45" s="8">
        <v>31274951.197148338</v>
      </c>
      <c r="L45" s="8">
        <v>368137593.8016413</v>
      </c>
      <c r="M45" s="8">
        <v>3</v>
      </c>
      <c r="N45" s="8">
        <v>164</v>
      </c>
      <c r="O45" s="8">
        <v>21017</v>
      </c>
      <c r="P45" s="8">
        <v>0</v>
      </c>
      <c r="Q45" s="8">
        <v>0</v>
      </c>
      <c r="R45" s="8">
        <v>50</v>
      </c>
      <c r="S45" s="8">
        <v>0</v>
      </c>
      <c r="T45" s="8">
        <v>0</v>
      </c>
      <c r="U45" s="8">
        <v>684</v>
      </c>
    </row>
    <row r="46" spans="1:21" ht="12.75">
      <c r="A46" s="8" t="s">
        <v>34</v>
      </c>
      <c r="B46" s="8" t="s">
        <v>22</v>
      </c>
      <c r="C46" s="8" t="s">
        <v>25</v>
      </c>
      <c r="D46" s="8" t="s">
        <v>42</v>
      </c>
      <c r="E46" s="8" t="s">
        <v>43</v>
      </c>
      <c r="F46" s="6">
        <f>Table13[[#This Row],[AMOUNT_BRK]]/Table13[[#This Row],[AMOUNT_CLASS]]</f>
        <v>0.022705700197543095</v>
      </c>
      <c r="G46" s="6">
        <f>Table13[[#This Row],[ORDERS_BRK]]/Table13[[#This Row],[ORDERS_CLASS]]</f>
        <v>0.036585365853658534</v>
      </c>
      <c r="H46" s="6">
        <f>Table13[[#This Row],[PASS_BRK]]/Table13[[#This Row],[ORDERS_BRK]]</f>
        <v>0</v>
      </c>
      <c r="I46" s="6">
        <f>Table13[[#This Row],[AGGR_BRK]]/Table13[[#This Row],[ORDERS_BRK]]</f>
        <v>0</v>
      </c>
      <c r="J46" s="8">
        <v>710119.6655752417</v>
      </c>
      <c r="K46" s="8">
        <v>31274951.197148338</v>
      </c>
      <c r="L46" s="8">
        <v>368137593.8016413</v>
      </c>
      <c r="M46" s="8">
        <v>6</v>
      </c>
      <c r="N46" s="8">
        <v>164</v>
      </c>
      <c r="O46" s="8">
        <v>21017</v>
      </c>
      <c r="P46" s="8">
        <v>0</v>
      </c>
      <c r="Q46" s="8">
        <v>0</v>
      </c>
      <c r="R46" s="8">
        <v>50</v>
      </c>
      <c r="S46" s="8">
        <v>0</v>
      </c>
      <c r="T46" s="8">
        <v>0</v>
      </c>
      <c r="U46" s="8">
        <v>684</v>
      </c>
    </row>
    <row r="47" spans="1:21" ht="12.75">
      <c r="A47" s="8" t="s">
        <v>34</v>
      </c>
      <c r="B47" s="8" t="s">
        <v>22</v>
      </c>
      <c r="C47" s="8" t="s">
        <v>25</v>
      </c>
      <c r="D47" s="8" t="s">
        <v>48</v>
      </c>
      <c r="E47" s="8" t="s">
        <v>49</v>
      </c>
      <c r="F47" s="6">
        <f>Table13[[#This Row],[AMOUNT_BRK]]/Table13[[#This Row],[AMOUNT_CLASS]]</f>
        <v>0.022088766386195096</v>
      </c>
      <c r="G47" s="6">
        <f>Table13[[#This Row],[ORDERS_BRK]]/Table13[[#This Row],[ORDERS_CLASS]]</f>
        <v>0.054878048780487805</v>
      </c>
      <c r="H47" s="6">
        <f>Table13[[#This Row],[PASS_BRK]]/Table13[[#This Row],[ORDERS_BRK]]</f>
        <v>0</v>
      </c>
      <c r="I47" s="6">
        <f>Table13[[#This Row],[AGGR_BRK]]/Table13[[#This Row],[ORDERS_BRK]]</f>
        <v>0</v>
      </c>
      <c r="J47" s="8">
        <v>690825.0907334622</v>
      </c>
      <c r="K47" s="8">
        <v>31274951.197148338</v>
      </c>
      <c r="L47" s="8">
        <v>368137593.8016413</v>
      </c>
      <c r="M47" s="8">
        <v>9</v>
      </c>
      <c r="N47" s="8">
        <v>164</v>
      </c>
      <c r="O47" s="8">
        <v>21017</v>
      </c>
      <c r="P47" s="8">
        <v>0</v>
      </c>
      <c r="Q47" s="8">
        <v>0</v>
      </c>
      <c r="R47" s="8">
        <v>50</v>
      </c>
      <c r="S47" s="8">
        <v>0</v>
      </c>
      <c r="T47" s="8">
        <v>0</v>
      </c>
      <c r="U47" s="8">
        <v>684</v>
      </c>
    </row>
    <row r="48" spans="1:21" ht="12.75">
      <c r="A48" s="8" t="s">
        <v>34</v>
      </c>
      <c r="B48" s="8" t="s">
        <v>22</v>
      </c>
      <c r="C48" s="8" t="s">
        <v>25</v>
      </c>
      <c r="D48" s="8" t="s">
        <v>39</v>
      </c>
      <c r="E48" s="8" t="s">
        <v>106</v>
      </c>
      <c r="F48" s="6">
        <f>Table13[[#This Row],[AMOUNT_BRK]]/Table13[[#This Row],[AMOUNT_CLASS]]</f>
        <v>0.01568306204246684</v>
      </c>
      <c r="G48" s="6">
        <f>Table13[[#This Row],[ORDERS_BRK]]/Table13[[#This Row],[ORDERS_CLASS]]</f>
        <v>0.03048780487804878</v>
      </c>
      <c r="H48" s="6">
        <f>Table13[[#This Row],[PASS_BRK]]/Table13[[#This Row],[ORDERS_BRK]]</f>
        <v>0</v>
      </c>
      <c r="I48" s="6">
        <f>Table13[[#This Row],[AGGR_BRK]]/Table13[[#This Row],[ORDERS_BRK]]</f>
        <v>0</v>
      </c>
      <c r="J48" s="8">
        <v>490487</v>
      </c>
      <c r="K48" s="8">
        <v>31274951.197148338</v>
      </c>
      <c r="L48" s="8">
        <v>368137593.8016413</v>
      </c>
      <c r="M48" s="8">
        <v>5</v>
      </c>
      <c r="N48" s="8">
        <v>164</v>
      </c>
      <c r="O48" s="8">
        <v>21017</v>
      </c>
      <c r="P48" s="8">
        <v>0</v>
      </c>
      <c r="Q48" s="8">
        <v>0</v>
      </c>
      <c r="R48" s="8">
        <v>50</v>
      </c>
      <c r="S48" s="8">
        <v>0</v>
      </c>
      <c r="T48" s="8">
        <v>0</v>
      </c>
      <c r="U48" s="8">
        <v>684</v>
      </c>
    </row>
    <row r="49" spans="1:21" ht="12.75">
      <c r="A49" s="8" t="s">
        <v>34</v>
      </c>
      <c r="B49" s="8" t="s">
        <v>22</v>
      </c>
      <c r="C49" s="8" t="s">
        <v>25</v>
      </c>
      <c r="D49" s="8" t="s">
        <v>107</v>
      </c>
      <c r="E49" s="8" t="s">
        <v>108</v>
      </c>
      <c r="F49" s="6">
        <f>Table13[[#This Row],[AMOUNT_BRK]]/Table13[[#This Row],[AMOUNT_CLASS]]</f>
        <v>0.014730798366265948</v>
      </c>
      <c r="G49" s="6">
        <f>Table13[[#This Row],[ORDERS_BRK]]/Table13[[#This Row],[ORDERS_CLASS]]</f>
        <v>0.006097560975609756</v>
      </c>
      <c r="H49" s="6">
        <f>Table13[[#This Row],[PASS_BRK]]/Table13[[#This Row],[ORDERS_BRK]]</f>
        <v>0</v>
      </c>
      <c r="I49" s="6">
        <f>Table13[[#This Row],[AGGR_BRK]]/Table13[[#This Row],[ORDERS_BRK]]</f>
        <v>0</v>
      </c>
      <c r="J49" s="8">
        <v>460705</v>
      </c>
      <c r="K49" s="8">
        <v>31274951.197148338</v>
      </c>
      <c r="L49" s="8">
        <v>368137593.8016413</v>
      </c>
      <c r="M49" s="8">
        <v>1</v>
      </c>
      <c r="N49" s="8">
        <v>164</v>
      </c>
      <c r="O49" s="8">
        <v>21017</v>
      </c>
      <c r="P49" s="8">
        <v>0</v>
      </c>
      <c r="Q49" s="8">
        <v>0</v>
      </c>
      <c r="R49" s="8">
        <v>50</v>
      </c>
      <c r="S49" s="8">
        <v>0</v>
      </c>
      <c r="T49" s="8">
        <v>0</v>
      </c>
      <c r="U49" s="8">
        <v>684</v>
      </c>
    </row>
    <row r="50" spans="1:21" ht="12.75">
      <c r="A50" s="8" t="s">
        <v>34</v>
      </c>
      <c r="B50" s="8" t="s">
        <v>22</v>
      </c>
      <c r="C50" s="8" t="s">
        <v>25</v>
      </c>
      <c r="D50" s="8" t="s">
        <v>109</v>
      </c>
      <c r="E50" s="8" t="s">
        <v>110</v>
      </c>
      <c r="F50" s="6">
        <f>Table13[[#This Row],[AMOUNT_BRK]]/Table13[[#This Row],[AMOUNT_CLASS]]</f>
        <v>0.013141347444771542</v>
      </c>
      <c r="G50" s="6">
        <f>Table13[[#This Row],[ORDERS_BRK]]/Table13[[#This Row],[ORDERS_CLASS]]</f>
        <v>0.006097560975609756</v>
      </c>
      <c r="H50" s="6">
        <f>Table13[[#This Row],[PASS_BRK]]/Table13[[#This Row],[ORDERS_BRK]]</f>
        <v>0</v>
      </c>
      <c r="I50" s="6">
        <f>Table13[[#This Row],[AGGR_BRK]]/Table13[[#This Row],[ORDERS_BRK]]</f>
        <v>0</v>
      </c>
      <c r="J50" s="8">
        <v>410995</v>
      </c>
      <c r="K50" s="8">
        <v>31274951.197148338</v>
      </c>
      <c r="L50" s="8">
        <v>368137593.8016413</v>
      </c>
      <c r="M50" s="8">
        <v>1</v>
      </c>
      <c r="N50" s="8">
        <v>164</v>
      </c>
      <c r="O50" s="8">
        <v>21017</v>
      </c>
      <c r="P50" s="8">
        <v>0</v>
      </c>
      <c r="Q50" s="8">
        <v>0</v>
      </c>
      <c r="R50" s="8">
        <v>50</v>
      </c>
      <c r="S50" s="8">
        <v>0</v>
      </c>
      <c r="T50" s="8">
        <v>0</v>
      </c>
      <c r="U50" s="8">
        <v>684</v>
      </c>
    </row>
    <row r="51" spans="1:21" ht="12.75">
      <c r="A51" s="8" t="s">
        <v>34</v>
      </c>
      <c r="B51" s="8" t="s">
        <v>22</v>
      </c>
      <c r="C51" s="8" t="s">
        <v>25</v>
      </c>
      <c r="D51" s="8" t="s">
        <v>109</v>
      </c>
      <c r="E51" s="8" t="s">
        <v>111</v>
      </c>
      <c r="F51" s="6">
        <f>Table13[[#This Row],[AMOUNT_BRK]]/Table13[[#This Row],[AMOUNT_CLASS]]</f>
        <v>0.011605165990893505</v>
      </c>
      <c r="G51" s="6">
        <f>Table13[[#This Row],[ORDERS_BRK]]/Table13[[#This Row],[ORDERS_CLASS]]</f>
        <v>0.012195121951219513</v>
      </c>
      <c r="H51" s="6">
        <f>Table13[[#This Row],[PASS_BRK]]/Table13[[#This Row],[ORDERS_BRK]]</f>
        <v>0</v>
      </c>
      <c r="I51" s="6">
        <f>Table13[[#This Row],[AGGR_BRK]]/Table13[[#This Row],[ORDERS_BRK]]</f>
        <v>0</v>
      </c>
      <c r="J51" s="8">
        <v>362951</v>
      </c>
      <c r="K51" s="8">
        <v>31274951.197148338</v>
      </c>
      <c r="L51" s="8">
        <v>368137593.8016413</v>
      </c>
      <c r="M51" s="8">
        <v>2</v>
      </c>
      <c r="N51" s="8">
        <v>164</v>
      </c>
      <c r="O51" s="8">
        <v>21017</v>
      </c>
      <c r="P51" s="8">
        <v>0</v>
      </c>
      <c r="Q51" s="8">
        <v>0</v>
      </c>
      <c r="R51" s="8">
        <v>50</v>
      </c>
      <c r="S51" s="8">
        <v>0</v>
      </c>
      <c r="T51" s="8">
        <v>0</v>
      </c>
      <c r="U51" s="8">
        <v>684</v>
      </c>
    </row>
    <row r="52" spans="1:21" ht="12.75">
      <c r="A52" s="8" t="s">
        <v>34</v>
      </c>
      <c r="B52" s="8" t="s">
        <v>22</v>
      </c>
      <c r="C52" s="8" t="s">
        <v>25</v>
      </c>
      <c r="D52" s="8" t="s">
        <v>60</v>
      </c>
      <c r="E52" s="8" t="s">
        <v>61</v>
      </c>
      <c r="F52" s="6">
        <f>Table13[[#This Row],[AMOUNT_BRK]]/Table13[[#This Row],[AMOUNT_CLASS]]</f>
        <v>0.011385102863066994</v>
      </c>
      <c r="G52" s="6">
        <f>Table13[[#This Row],[ORDERS_BRK]]/Table13[[#This Row],[ORDERS_CLASS]]</f>
        <v>0.018292682926829267</v>
      </c>
      <c r="H52" s="6">
        <f>Table13[[#This Row],[PASS_BRK]]/Table13[[#This Row],[ORDERS_BRK]]</f>
        <v>0</v>
      </c>
      <c r="I52" s="6">
        <f>Table13[[#This Row],[AGGR_BRK]]/Table13[[#This Row],[ORDERS_BRK]]</f>
        <v>0</v>
      </c>
      <c r="J52" s="8">
        <v>356068.53641693405</v>
      </c>
      <c r="K52" s="8">
        <v>31274951.197148338</v>
      </c>
      <c r="L52" s="8">
        <v>368137593.8016413</v>
      </c>
      <c r="M52" s="8">
        <v>3</v>
      </c>
      <c r="N52" s="8">
        <v>164</v>
      </c>
      <c r="O52" s="8">
        <v>21017</v>
      </c>
      <c r="P52" s="8">
        <v>0</v>
      </c>
      <c r="Q52" s="8">
        <v>0</v>
      </c>
      <c r="R52" s="8">
        <v>50</v>
      </c>
      <c r="S52" s="8">
        <v>0</v>
      </c>
      <c r="T52" s="8">
        <v>0</v>
      </c>
      <c r="U52" s="8">
        <v>684</v>
      </c>
    </row>
    <row r="53" spans="1:21" ht="12.75">
      <c r="A53" s="8" t="s">
        <v>34</v>
      </c>
      <c r="B53" s="8" t="s">
        <v>22</v>
      </c>
      <c r="C53" s="8" t="s">
        <v>25</v>
      </c>
      <c r="D53" s="8" t="s">
        <v>112</v>
      </c>
      <c r="E53" s="8" t="s">
        <v>87</v>
      </c>
      <c r="F53" s="6">
        <f>Table13[[#This Row],[AMOUNT_BRK]]/Table13[[#This Row],[AMOUNT_CLASS]]</f>
        <v>0.01073319020976146</v>
      </c>
      <c r="G53" s="6">
        <f>Table13[[#This Row],[ORDERS_BRK]]/Table13[[#This Row],[ORDERS_CLASS]]</f>
        <v>0.012195121951219513</v>
      </c>
      <c r="H53" s="6">
        <f>Table13[[#This Row],[PASS_BRK]]/Table13[[#This Row],[ORDERS_BRK]]</f>
        <v>0</v>
      </c>
      <c r="I53" s="6">
        <f>Table13[[#This Row],[AGGR_BRK]]/Table13[[#This Row],[ORDERS_BRK]]</f>
        <v>0</v>
      </c>
      <c r="J53" s="8">
        <v>335680</v>
      </c>
      <c r="K53" s="8">
        <v>31274951.197148338</v>
      </c>
      <c r="L53" s="8">
        <v>368137593.8016413</v>
      </c>
      <c r="M53" s="8">
        <v>2</v>
      </c>
      <c r="N53" s="8">
        <v>164</v>
      </c>
      <c r="O53" s="8">
        <v>21017</v>
      </c>
      <c r="P53" s="8">
        <v>0</v>
      </c>
      <c r="Q53" s="8">
        <v>0</v>
      </c>
      <c r="R53" s="8">
        <v>50</v>
      </c>
      <c r="S53" s="8">
        <v>0</v>
      </c>
      <c r="T53" s="8">
        <v>0</v>
      </c>
      <c r="U53" s="8">
        <v>684</v>
      </c>
    </row>
    <row r="54" spans="1:21" ht="12.75">
      <c r="A54" s="8" t="s">
        <v>34</v>
      </c>
      <c r="B54" s="8" t="s">
        <v>22</v>
      </c>
      <c r="C54" s="8" t="s">
        <v>25</v>
      </c>
      <c r="D54" s="8" t="s">
        <v>78</v>
      </c>
      <c r="E54" s="8" t="s">
        <v>79</v>
      </c>
      <c r="F54" s="6">
        <f>Table13[[#This Row],[AMOUNT_BRK]]/Table13[[#This Row],[AMOUNT_CLASS]]</f>
        <v>0.00959915166957554</v>
      </c>
      <c r="G54" s="6">
        <f>Table13[[#This Row],[ORDERS_BRK]]/Table13[[#This Row],[ORDERS_CLASS]]</f>
        <v>0.018292682926829267</v>
      </c>
      <c r="H54" s="6">
        <f>Table13[[#This Row],[PASS_BRK]]/Table13[[#This Row],[ORDERS_BRK]]</f>
        <v>0</v>
      </c>
      <c r="I54" s="6">
        <f>Table13[[#This Row],[AGGR_BRK]]/Table13[[#This Row],[ORDERS_BRK]]</f>
        <v>0</v>
      </c>
      <c r="J54" s="8">
        <v>300213</v>
      </c>
      <c r="K54" s="8">
        <v>31274951.197148338</v>
      </c>
      <c r="L54" s="8">
        <v>368137593.8016413</v>
      </c>
      <c r="M54" s="8">
        <v>3</v>
      </c>
      <c r="N54" s="8">
        <v>164</v>
      </c>
      <c r="O54" s="8">
        <v>21017</v>
      </c>
      <c r="P54" s="8">
        <v>0</v>
      </c>
      <c r="Q54" s="8">
        <v>0</v>
      </c>
      <c r="R54" s="8">
        <v>50</v>
      </c>
      <c r="S54" s="8">
        <v>0</v>
      </c>
      <c r="T54" s="8">
        <v>0</v>
      </c>
      <c r="U54" s="8">
        <v>684</v>
      </c>
    </row>
    <row r="55" spans="1:21" ht="12.75">
      <c r="A55" s="8" t="s">
        <v>34</v>
      </c>
      <c r="B55" s="8" t="s">
        <v>22</v>
      </c>
      <c r="C55" s="8" t="s">
        <v>25</v>
      </c>
      <c r="D55" s="8" t="s">
        <v>44</v>
      </c>
      <c r="E55" s="8" t="s">
        <v>45</v>
      </c>
      <c r="F55" s="6">
        <f>Table13[[#This Row],[AMOUNT_BRK]]/Table13[[#This Row],[AMOUNT_CLASS]]</f>
        <v>0.009413156175503262</v>
      </c>
      <c r="G55" s="6">
        <f>Table13[[#This Row],[ORDERS_BRK]]/Table13[[#This Row],[ORDERS_CLASS]]</f>
        <v>0.018292682926829267</v>
      </c>
      <c r="H55" s="6">
        <f>Table13[[#This Row],[PASS_BRK]]/Table13[[#This Row],[ORDERS_BRK]]</f>
        <v>0</v>
      </c>
      <c r="I55" s="6">
        <f>Table13[[#This Row],[AGGR_BRK]]/Table13[[#This Row],[ORDERS_BRK]]</f>
        <v>0</v>
      </c>
      <c r="J55" s="8">
        <v>294396</v>
      </c>
      <c r="K55" s="8">
        <v>31274951.197148338</v>
      </c>
      <c r="L55" s="8">
        <v>368137593.8016413</v>
      </c>
      <c r="M55" s="8">
        <v>3</v>
      </c>
      <c r="N55" s="8">
        <v>164</v>
      </c>
      <c r="O55" s="8">
        <v>21017</v>
      </c>
      <c r="P55" s="8">
        <v>0</v>
      </c>
      <c r="Q55" s="8">
        <v>0</v>
      </c>
      <c r="R55" s="8">
        <v>50</v>
      </c>
      <c r="S55" s="8">
        <v>0</v>
      </c>
      <c r="T55" s="8">
        <v>0</v>
      </c>
      <c r="U55" s="8">
        <v>684</v>
      </c>
    </row>
    <row r="56" spans="1:21" ht="12.75">
      <c r="A56" s="8" t="s">
        <v>34</v>
      </c>
      <c r="B56" s="8" t="s">
        <v>22</v>
      </c>
      <c r="C56" s="8" t="s">
        <v>25</v>
      </c>
      <c r="D56" s="8" t="s">
        <v>55</v>
      </c>
      <c r="E56" s="8" t="s">
        <v>56</v>
      </c>
      <c r="F56" s="6">
        <f>Table13[[#This Row],[AMOUNT_BRK]]/Table13[[#This Row],[AMOUNT_CLASS]]</f>
        <v>0.006895857996670916</v>
      </c>
      <c r="G56" s="6">
        <f>Table13[[#This Row],[ORDERS_BRK]]/Table13[[#This Row],[ORDERS_CLASS]]</f>
        <v>0.006097560975609756</v>
      </c>
      <c r="H56" s="6">
        <f>Table13[[#This Row],[PASS_BRK]]/Table13[[#This Row],[ORDERS_BRK]]</f>
        <v>0</v>
      </c>
      <c r="I56" s="6">
        <f>Table13[[#This Row],[AGGR_BRK]]/Table13[[#This Row],[ORDERS_BRK]]</f>
        <v>0</v>
      </c>
      <c r="J56" s="8">
        <v>215667.622308348</v>
      </c>
      <c r="K56" s="8">
        <v>31274951.197148338</v>
      </c>
      <c r="L56" s="8">
        <v>368137593.8016413</v>
      </c>
      <c r="M56" s="8">
        <v>1</v>
      </c>
      <c r="N56" s="8">
        <v>164</v>
      </c>
      <c r="O56" s="8">
        <v>21017</v>
      </c>
      <c r="P56" s="8">
        <v>0</v>
      </c>
      <c r="Q56" s="8">
        <v>0</v>
      </c>
      <c r="R56" s="8">
        <v>50</v>
      </c>
      <c r="S56" s="8">
        <v>0</v>
      </c>
      <c r="T56" s="8">
        <v>0</v>
      </c>
      <c r="U56" s="8">
        <v>684</v>
      </c>
    </row>
    <row r="57" spans="1:21" ht="12.75">
      <c r="A57" s="8" t="s">
        <v>34</v>
      </c>
      <c r="B57" s="8" t="s">
        <v>22</v>
      </c>
      <c r="C57" s="8" t="s">
        <v>25</v>
      </c>
      <c r="D57" s="8" t="s">
        <v>113</v>
      </c>
      <c r="E57" s="8" t="s">
        <v>80</v>
      </c>
      <c r="F57" s="6">
        <f>Table13[[#This Row],[AMOUNT_BRK]]/Table13[[#This Row],[AMOUNT_CLASS]]</f>
        <v>0.0066997863862488785</v>
      </c>
      <c r="G57" s="6">
        <f>Table13[[#This Row],[ORDERS_BRK]]/Table13[[#This Row],[ORDERS_CLASS]]</f>
        <v>0.006097560975609756</v>
      </c>
      <c r="H57" s="6">
        <f>Table13[[#This Row],[PASS_BRK]]/Table13[[#This Row],[ORDERS_BRK]]</f>
        <v>0</v>
      </c>
      <c r="I57" s="6">
        <f>Table13[[#This Row],[AGGR_BRK]]/Table13[[#This Row],[ORDERS_BRK]]</f>
        <v>0</v>
      </c>
      <c r="J57" s="8">
        <v>209535.4922612525</v>
      </c>
      <c r="K57" s="8">
        <v>31274951.197148338</v>
      </c>
      <c r="L57" s="8">
        <v>368137593.8016413</v>
      </c>
      <c r="M57" s="8">
        <v>1</v>
      </c>
      <c r="N57" s="8">
        <v>164</v>
      </c>
      <c r="O57" s="8">
        <v>21017</v>
      </c>
      <c r="P57" s="8">
        <v>0</v>
      </c>
      <c r="Q57" s="8">
        <v>0</v>
      </c>
      <c r="R57" s="8">
        <v>50</v>
      </c>
      <c r="S57" s="8">
        <v>0</v>
      </c>
      <c r="T57" s="8">
        <v>0</v>
      </c>
      <c r="U57" s="8">
        <v>684</v>
      </c>
    </row>
    <row r="58" spans="1:21" ht="12.75">
      <c r="A58" s="8" t="s">
        <v>34</v>
      </c>
      <c r="B58" s="8" t="s">
        <v>22</v>
      </c>
      <c r="C58" s="8" t="s">
        <v>25</v>
      </c>
      <c r="D58" s="8" t="s">
        <v>120</v>
      </c>
      <c r="E58" s="8" t="s">
        <v>114</v>
      </c>
      <c r="F58" s="6">
        <f>Table13[[#This Row],[AMOUNT_BRK]]/Table13[[#This Row],[AMOUNT_CLASS]]</f>
        <v>0.006407300166091753</v>
      </c>
      <c r="G58" s="6">
        <f>Table13[[#This Row],[ORDERS_BRK]]/Table13[[#This Row],[ORDERS_CLASS]]</f>
        <v>0.012195121951219513</v>
      </c>
      <c r="H58" s="6">
        <f>Table13[[#This Row],[PASS_BRK]]/Table13[[#This Row],[ORDERS_BRK]]</f>
        <v>0</v>
      </c>
      <c r="I58" s="6">
        <f>Table13[[#This Row],[AGGR_BRK]]/Table13[[#This Row],[ORDERS_BRK]]</f>
        <v>0</v>
      </c>
      <c r="J58" s="8">
        <v>200388</v>
      </c>
      <c r="K58" s="8">
        <v>31274951.197148338</v>
      </c>
      <c r="L58" s="8">
        <v>368137593.8016413</v>
      </c>
      <c r="M58" s="8">
        <v>2</v>
      </c>
      <c r="N58" s="8">
        <v>164</v>
      </c>
      <c r="O58" s="8">
        <v>21017</v>
      </c>
      <c r="P58" s="8">
        <v>0</v>
      </c>
      <c r="Q58" s="8">
        <v>0</v>
      </c>
      <c r="R58" s="8">
        <v>50</v>
      </c>
      <c r="S58" s="8">
        <v>0</v>
      </c>
      <c r="T58" s="8">
        <v>0</v>
      </c>
      <c r="U58" s="8">
        <v>684</v>
      </c>
    </row>
    <row r="59" spans="1:21" ht="12.75">
      <c r="A59" s="8" t="s">
        <v>34</v>
      </c>
      <c r="B59" s="8" t="s">
        <v>22</v>
      </c>
      <c r="C59" s="8" t="s">
        <v>25</v>
      </c>
      <c r="D59" s="8" t="s">
        <v>81</v>
      </c>
      <c r="E59" s="8" t="s">
        <v>82</v>
      </c>
      <c r="F59" s="6">
        <f>Table13[[#This Row],[AMOUNT_BRK]]/Table13[[#This Row],[AMOUNT_CLASS]]</f>
        <v>0.005874509566516993</v>
      </c>
      <c r="G59" s="6">
        <f>Table13[[#This Row],[ORDERS_BRK]]/Table13[[#This Row],[ORDERS_CLASS]]</f>
        <v>0.012195121951219513</v>
      </c>
      <c r="H59" s="6">
        <f>Table13[[#This Row],[PASS_BRK]]/Table13[[#This Row],[ORDERS_BRK]]</f>
        <v>0</v>
      </c>
      <c r="I59" s="6">
        <f>Table13[[#This Row],[AGGR_BRK]]/Table13[[#This Row],[ORDERS_BRK]]</f>
        <v>0</v>
      </c>
      <c r="J59" s="8">
        <v>183725</v>
      </c>
      <c r="K59" s="8">
        <v>31274951.197148338</v>
      </c>
      <c r="L59" s="8">
        <v>368137593.8016413</v>
      </c>
      <c r="M59" s="8">
        <v>2</v>
      </c>
      <c r="N59" s="8">
        <v>164</v>
      </c>
      <c r="O59" s="8">
        <v>21017</v>
      </c>
      <c r="P59" s="8">
        <v>0</v>
      </c>
      <c r="Q59" s="8">
        <v>0</v>
      </c>
      <c r="R59" s="8">
        <v>50</v>
      </c>
      <c r="S59" s="8">
        <v>0</v>
      </c>
      <c r="T59" s="8">
        <v>0</v>
      </c>
      <c r="U59" s="8">
        <v>684</v>
      </c>
    </row>
    <row r="60" spans="1:21" ht="12.75">
      <c r="A60" s="8" t="s">
        <v>34</v>
      </c>
      <c r="B60" s="8" t="s">
        <v>22</v>
      </c>
      <c r="C60" s="8" t="s">
        <v>25</v>
      </c>
      <c r="D60" s="8" t="s">
        <v>101</v>
      </c>
      <c r="E60" s="8" t="s">
        <v>115</v>
      </c>
      <c r="F60" s="6">
        <f>Table13[[#This Row],[AMOUNT_BRK]]/Table13[[#This Row],[AMOUNT_CLASS]]</f>
        <v>0.005621713008972855</v>
      </c>
      <c r="G60" s="6">
        <f>Table13[[#This Row],[ORDERS_BRK]]/Table13[[#This Row],[ORDERS_CLASS]]</f>
        <v>0.012195121951219513</v>
      </c>
      <c r="H60" s="6">
        <f>Table13[[#This Row],[PASS_BRK]]/Table13[[#This Row],[ORDERS_BRK]]</f>
        <v>0</v>
      </c>
      <c r="I60" s="6">
        <f>Table13[[#This Row],[AGGR_BRK]]/Table13[[#This Row],[ORDERS_BRK]]</f>
        <v>0</v>
      </c>
      <c r="J60" s="8">
        <v>175818.8</v>
      </c>
      <c r="K60" s="8">
        <v>31274951.197148338</v>
      </c>
      <c r="L60" s="8">
        <v>368137593.8016413</v>
      </c>
      <c r="M60" s="8">
        <v>2</v>
      </c>
      <c r="N60" s="8">
        <v>164</v>
      </c>
      <c r="O60" s="8">
        <v>21017</v>
      </c>
      <c r="P60" s="8">
        <v>0</v>
      </c>
      <c r="Q60" s="8">
        <v>0</v>
      </c>
      <c r="R60" s="8">
        <v>50</v>
      </c>
      <c r="S60" s="8">
        <v>0</v>
      </c>
      <c r="T60" s="8">
        <v>0</v>
      </c>
      <c r="U60" s="8">
        <v>684</v>
      </c>
    </row>
    <row r="61" spans="1:21" ht="12.75">
      <c r="A61" s="8" t="s">
        <v>34</v>
      </c>
      <c r="B61" s="8" t="s">
        <v>22</v>
      </c>
      <c r="C61" s="8" t="s">
        <v>25</v>
      </c>
      <c r="D61" s="8" t="s">
        <v>37</v>
      </c>
      <c r="E61" s="8" t="s">
        <v>38</v>
      </c>
      <c r="F61" s="6">
        <f>Table13[[#This Row],[AMOUNT_BRK]]/Table13[[#This Row],[AMOUNT_CLASS]]</f>
        <v>0.004577688997738676</v>
      </c>
      <c r="G61" s="6">
        <f>Table13[[#This Row],[ORDERS_BRK]]/Table13[[#This Row],[ORDERS_CLASS]]</f>
        <v>0.012195121951219513</v>
      </c>
      <c r="H61" s="6">
        <f>Table13[[#This Row],[PASS_BRK]]/Table13[[#This Row],[ORDERS_BRK]]</f>
        <v>0</v>
      </c>
      <c r="I61" s="6">
        <f>Table13[[#This Row],[AGGR_BRK]]/Table13[[#This Row],[ORDERS_BRK]]</f>
        <v>0</v>
      </c>
      <c r="J61" s="8">
        <v>143167</v>
      </c>
      <c r="K61" s="8">
        <v>31274951.197148338</v>
      </c>
      <c r="L61" s="8">
        <v>368137593.8016413</v>
      </c>
      <c r="M61" s="8">
        <v>2</v>
      </c>
      <c r="N61" s="8">
        <v>164</v>
      </c>
      <c r="O61" s="8">
        <v>21017</v>
      </c>
      <c r="P61" s="8">
        <v>0</v>
      </c>
      <c r="Q61" s="8">
        <v>0</v>
      </c>
      <c r="R61" s="8">
        <v>50</v>
      </c>
      <c r="S61" s="8">
        <v>0</v>
      </c>
      <c r="T61" s="8">
        <v>0</v>
      </c>
      <c r="U61" s="8">
        <v>684</v>
      </c>
    </row>
    <row r="62" spans="1:21" ht="12.75">
      <c r="A62" s="8" t="s">
        <v>34</v>
      </c>
      <c r="B62" s="8" t="s">
        <v>22</v>
      </c>
      <c r="C62" s="8" t="s">
        <v>25</v>
      </c>
      <c r="D62" s="8" t="s">
        <v>83</v>
      </c>
      <c r="E62" s="8" t="s">
        <v>84</v>
      </c>
      <c r="F62" s="6">
        <f>Table13[[#This Row],[AMOUNT_BRK]]/Table13[[#This Row],[AMOUNT_CLASS]]</f>
        <v>0.003193929844057055</v>
      </c>
      <c r="G62" s="6">
        <f>Table13[[#This Row],[ORDERS_BRK]]/Table13[[#This Row],[ORDERS_CLASS]]</f>
        <v>0.006097560975609756</v>
      </c>
      <c r="H62" s="6">
        <f>Table13[[#This Row],[PASS_BRK]]/Table13[[#This Row],[ORDERS_BRK]]</f>
        <v>0</v>
      </c>
      <c r="I62" s="6">
        <f>Table13[[#This Row],[AGGR_BRK]]/Table13[[#This Row],[ORDERS_BRK]]</f>
        <v>0</v>
      </c>
      <c r="J62" s="8">
        <v>99890</v>
      </c>
      <c r="K62" s="8">
        <v>31274951.197148338</v>
      </c>
      <c r="L62" s="8">
        <v>368137593.8016413</v>
      </c>
      <c r="M62" s="8">
        <v>1</v>
      </c>
      <c r="N62" s="8">
        <v>164</v>
      </c>
      <c r="O62" s="8">
        <v>21017</v>
      </c>
      <c r="P62" s="8">
        <v>0</v>
      </c>
      <c r="Q62" s="8">
        <v>0</v>
      </c>
      <c r="R62" s="8">
        <v>50</v>
      </c>
      <c r="S62" s="8">
        <v>0</v>
      </c>
      <c r="T62" s="8">
        <v>0</v>
      </c>
      <c r="U62" s="8">
        <v>684</v>
      </c>
    </row>
    <row r="63" spans="1:21" ht="12.75">
      <c r="A63" s="8" t="s">
        <v>34</v>
      </c>
      <c r="B63" s="8" t="s">
        <v>22</v>
      </c>
      <c r="C63" s="8" t="s">
        <v>25</v>
      </c>
      <c r="D63" s="8" t="s">
        <v>116</v>
      </c>
      <c r="E63" s="8" t="s">
        <v>117</v>
      </c>
      <c r="F63" s="6">
        <f>Table13[[#This Row],[AMOUNT_BRK]]/Table13[[#This Row],[AMOUNT_CLASS]]</f>
        <v>0.003179701204747761</v>
      </c>
      <c r="G63" s="6">
        <f>Table13[[#This Row],[ORDERS_BRK]]/Table13[[#This Row],[ORDERS_CLASS]]</f>
        <v>0.006097560975609756</v>
      </c>
      <c r="H63" s="6">
        <f>Table13[[#This Row],[PASS_BRK]]/Table13[[#This Row],[ORDERS_BRK]]</f>
        <v>0</v>
      </c>
      <c r="I63" s="6">
        <f>Table13[[#This Row],[AGGR_BRK]]/Table13[[#This Row],[ORDERS_BRK]]</f>
        <v>0</v>
      </c>
      <c r="J63" s="8">
        <v>99445</v>
      </c>
      <c r="K63" s="8">
        <v>31274951.197148338</v>
      </c>
      <c r="L63" s="8">
        <v>368137593.8016413</v>
      </c>
      <c r="M63" s="8">
        <v>1</v>
      </c>
      <c r="N63" s="8">
        <v>164</v>
      </c>
      <c r="O63" s="8">
        <v>21017</v>
      </c>
      <c r="P63" s="8">
        <v>0</v>
      </c>
      <c r="Q63" s="8">
        <v>0</v>
      </c>
      <c r="R63" s="8">
        <v>50</v>
      </c>
      <c r="S63" s="8">
        <v>0</v>
      </c>
      <c r="T63" s="8">
        <v>0</v>
      </c>
      <c r="U63" s="8">
        <v>684</v>
      </c>
    </row>
    <row r="64" spans="1:21" ht="12.75">
      <c r="A64" s="8" t="s">
        <v>34</v>
      </c>
      <c r="B64" s="8" t="s">
        <v>22</v>
      </c>
      <c r="C64" s="8" t="s">
        <v>25</v>
      </c>
      <c r="D64" s="8" t="s">
        <v>118</v>
      </c>
      <c r="E64" s="8" t="s">
        <v>119</v>
      </c>
      <c r="F64" s="6">
        <f>Table13[[#This Row],[AMOUNT_BRK]]/Table13[[#This Row],[AMOUNT_CLASS]]</f>
        <v>0.0029686697003851966</v>
      </c>
      <c r="G64" s="6">
        <f>Table13[[#This Row],[ORDERS_BRK]]/Table13[[#This Row],[ORDERS_CLASS]]</f>
        <v>0.006097560975609756</v>
      </c>
      <c r="H64" s="6">
        <f>Table13[[#This Row],[PASS_BRK]]/Table13[[#This Row],[ORDERS_BRK]]</f>
        <v>0</v>
      </c>
      <c r="I64" s="6">
        <f>Table13[[#This Row],[AGGR_BRK]]/Table13[[#This Row],[ORDERS_BRK]]</f>
        <v>0</v>
      </c>
      <c r="J64" s="8">
        <v>92845</v>
      </c>
      <c r="K64" s="8">
        <v>31274951.197148338</v>
      </c>
      <c r="L64" s="8">
        <v>368137593.8016413</v>
      </c>
      <c r="M64" s="8">
        <v>1</v>
      </c>
      <c r="N64" s="8">
        <v>164</v>
      </c>
      <c r="O64" s="8">
        <v>21017</v>
      </c>
      <c r="P64" s="8">
        <v>0</v>
      </c>
      <c r="Q64" s="8">
        <v>0</v>
      </c>
      <c r="R64" s="8">
        <v>50</v>
      </c>
      <c r="S64" s="8">
        <v>0</v>
      </c>
      <c r="T64" s="8">
        <v>0</v>
      </c>
      <c r="U64" s="8">
        <v>684</v>
      </c>
    </row>
    <row r="65" spans="1:21" ht="12.75">
      <c r="A65" s="8" t="s">
        <v>34</v>
      </c>
      <c r="B65" s="8" t="s">
        <v>22</v>
      </c>
      <c r="C65" s="8" t="s">
        <v>25</v>
      </c>
      <c r="D65" s="8" t="s">
        <v>99</v>
      </c>
      <c r="E65" s="8" t="s">
        <v>100</v>
      </c>
      <c r="F65" s="6">
        <f>Table13[[#This Row],[AMOUNT_BRK]]/Table13[[#This Row],[AMOUNT_CLASS]]</f>
        <v>0.00221634558477969</v>
      </c>
      <c r="G65" s="6">
        <f>Table13[[#This Row],[ORDERS_BRK]]/Table13[[#This Row],[ORDERS_CLASS]]</f>
        <v>0.006097560975609756</v>
      </c>
      <c r="H65" s="6">
        <f>Table13[[#This Row],[PASS_BRK]]/Table13[[#This Row],[ORDERS_BRK]]</f>
        <v>0</v>
      </c>
      <c r="I65" s="6">
        <f>Table13[[#This Row],[AGGR_BRK]]/Table13[[#This Row],[ORDERS_BRK]]</f>
        <v>0</v>
      </c>
      <c r="J65" s="8">
        <v>69316.1</v>
      </c>
      <c r="K65" s="8">
        <v>31274951.197148338</v>
      </c>
      <c r="L65" s="8">
        <v>368137593.8016413</v>
      </c>
      <c r="M65" s="8">
        <v>1</v>
      </c>
      <c r="N65" s="8">
        <v>164</v>
      </c>
      <c r="O65" s="8">
        <v>21017</v>
      </c>
      <c r="P65" s="8">
        <v>0</v>
      </c>
      <c r="Q65" s="8">
        <v>0</v>
      </c>
      <c r="R65" s="8">
        <v>50</v>
      </c>
      <c r="S65" s="8">
        <v>0</v>
      </c>
      <c r="T65" s="8">
        <v>0</v>
      </c>
      <c r="U65" s="8">
        <v>684</v>
      </c>
    </row>
    <row r="66" spans="1:21" ht="12.75">
      <c r="A66" s="8" t="s">
        <v>34</v>
      </c>
      <c r="B66" s="8" t="s">
        <v>22</v>
      </c>
      <c r="C66" s="8" t="s">
        <v>29</v>
      </c>
      <c r="D66" s="8" t="s">
        <v>70</v>
      </c>
      <c r="E66" s="8" t="s">
        <v>71</v>
      </c>
      <c r="F66" s="6">
        <f>Table13[[#This Row],[AMOUNT_BRK]]/Table13[[#This Row],[AMOUNT_CLASS]]</f>
        <v>0.24016380223139017</v>
      </c>
      <c r="G66" s="6">
        <f>Table13[[#This Row],[ORDERS_BRK]]/Table13[[#This Row],[ORDERS_CLASS]]</f>
        <v>0.26881720430107525</v>
      </c>
      <c r="H66" s="6">
        <f>Table13[[#This Row],[PASS_BRK]]/Table13[[#This Row],[ORDERS_BRK]]</f>
        <v>0</v>
      </c>
      <c r="I66" s="6">
        <f>Table13[[#This Row],[AGGR_BRK]]/Table13[[#This Row],[ORDERS_BRK]]</f>
        <v>0</v>
      </c>
      <c r="J66" s="8">
        <v>2505219.1</v>
      </c>
      <c r="K66" s="8">
        <v>10431293.4618944</v>
      </c>
      <c r="L66" s="8">
        <v>368137593.8016413</v>
      </c>
      <c r="M66" s="8">
        <v>25</v>
      </c>
      <c r="N66" s="8">
        <v>93</v>
      </c>
      <c r="O66" s="8">
        <v>21017</v>
      </c>
      <c r="P66" s="8">
        <v>0</v>
      </c>
      <c r="Q66" s="8">
        <v>0</v>
      </c>
      <c r="R66" s="8">
        <v>50</v>
      </c>
      <c r="S66" s="8">
        <v>0</v>
      </c>
      <c r="T66" s="8">
        <v>0</v>
      </c>
      <c r="U66" s="8">
        <v>684</v>
      </c>
    </row>
    <row r="67" spans="1:21" ht="12.75">
      <c r="A67" s="8" t="s">
        <v>34</v>
      </c>
      <c r="B67" s="8" t="s">
        <v>22</v>
      </c>
      <c r="C67" s="8" t="s">
        <v>29</v>
      </c>
      <c r="D67" s="8" t="s">
        <v>37</v>
      </c>
      <c r="E67" s="8" t="s">
        <v>38</v>
      </c>
      <c r="F67" s="6">
        <f>Table13[[#This Row],[AMOUNT_BRK]]/Table13[[#This Row],[AMOUNT_CLASS]]</f>
        <v>0.13248654206196758</v>
      </c>
      <c r="G67" s="6">
        <f>Table13[[#This Row],[ORDERS_BRK]]/Table13[[#This Row],[ORDERS_CLASS]]</f>
        <v>0.06451612903225806</v>
      </c>
      <c r="H67" s="6">
        <f>Table13[[#This Row],[PASS_BRK]]/Table13[[#This Row],[ORDERS_BRK]]</f>
        <v>0</v>
      </c>
      <c r="I67" s="6">
        <f>Table13[[#This Row],[AGGR_BRK]]/Table13[[#This Row],[ORDERS_BRK]]</f>
        <v>0</v>
      </c>
      <c r="J67" s="8">
        <v>1382006</v>
      </c>
      <c r="K67" s="8">
        <v>10431293.4618944</v>
      </c>
      <c r="L67" s="8">
        <v>368137593.8016413</v>
      </c>
      <c r="M67" s="8">
        <v>6</v>
      </c>
      <c r="N67" s="8">
        <v>93</v>
      </c>
      <c r="O67" s="8">
        <v>21017</v>
      </c>
      <c r="P67" s="8">
        <v>0</v>
      </c>
      <c r="Q67" s="8">
        <v>0</v>
      </c>
      <c r="R67" s="8">
        <v>50</v>
      </c>
      <c r="S67" s="8">
        <v>0</v>
      </c>
      <c r="T67" s="8">
        <v>0</v>
      </c>
      <c r="U67" s="8">
        <v>684</v>
      </c>
    </row>
    <row r="68" spans="1:21" ht="12.75">
      <c r="A68" s="8" t="s">
        <v>34</v>
      </c>
      <c r="B68" s="8" t="s">
        <v>22</v>
      </c>
      <c r="C68" s="8" t="s">
        <v>29</v>
      </c>
      <c r="D68" s="8" t="s">
        <v>50</v>
      </c>
      <c r="E68" s="8" t="s">
        <v>51</v>
      </c>
      <c r="F68" s="6">
        <f>Table13[[#This Row],[AMOUNT_BRK]]/Table13[[#This Row],[AMOUNT_CLASS]]</f>
        <v>0.11607199092068426</v>
      </c>
      <c r="G68" s="6">
        <f>Table13[[#This Row],[ORDERS_BRK]]/Table13[[#This Row],[ORDERS_CLASS]]</f>
        <v>0.11827956989247312</v>
      </c>
      <c r="H68" s="6">
        <f>Table13[[#This Row],[PASS_BRK]]/Table13[[#This Row],[ORDERS_BRK]]</f>
        <v>0</v>
      </c>
      <c r="I68" s="6">
        <f>Table13[[#This Row],[AGGR_BRK]]/Table13[[#This Row],[ORDERS_BRK]]</f>
        <v>0</v>
      </c>
      <c r="J68" s="8">
        <v>1210781</v>
      </c>
      <c r="K68" s="8">
        <v>10431293.4618944</v>
      </c>
      <c r="L68" s="8">
        <v>368137593.8016413</v>
      </c>
      <c r="M68" s="8">
        <v>11</v>
      </c>
      <c r="N68" s="8">
        <v>93</v>
      </c>
      <c r="O68" s="8">
        <v>21017</v>
      </c>
      <c r="P68" s="8">
        <v>0</v>
      </c>
      <c r="Q68" s="8">
        <v>0</v>
      </c>
      <c r="R68" s="8">
        <v>50</v>
      </c>
      <c r="S68" s="8">
        <v>0</v>
      </c>
      <c r="T68" s="8">
        <v>0</v>
      </c>
      <c r="U68" s="8">
        <v>684</v>
      </c>
    </row>
    <row r="69" spans="1:21" ht="12.75">
      <c r="A69" s="8" t="s">
        <v>34</v>
      </c>
      <c r="B69" s="8" t="s">
        <v>22</v>
      </c>
      <c r="C69" s="8" t="s">
        <v>29</v>
      </c>
      <c r="D69" s="8" t="s">
        <v>40</v>
      </c>
      <c r="E69" s="8" t="s">
        <v>41</v>
      </c>
      <c r="F69" s="6">
        <f>Table13[[#This Row],[AMOUNT_BRK]]/Table13[[#This Row],[AMOUNT_CLASS]]</f>
        <v>0.09233504967705898</v>
      </c>
      <c r="G69" s="6">
        <f>Table13[[#This Row],[ORDERS_BRK]]/Table13[[#This Row],[ORDERS_CLASS]]</f>
        <v>0.10752688172043011</v>
      </c>
      <c r="H69" s="6">
        <f>Table13[[#This Row],[PASS_BRK]]/Table13[[#This Row],[ORDERS_BRK]]</f>
        <v>0</v>
      </c>
      <c r="I69" s="6">
        <f>Table13[[#This Row],[AGGR_BRK]]/Table13[[#This Row],[ORDERS_BRK]]</f>
        <v>0</v>
      </c>
      <c r="J69" s="8">
        <v>963174</v>
      </c>
      <c r="K69" s="8">
        <v>10431293.4618944</v>
      </c>
      <c r="L69" s="8">
        <v>368137593.8016413</v>
      </c>
      <c r="M69" s="8">
        <v>10</v>
      </c>
      <c r="N69" s="8">
        <v>93</v>
      </c>
      <c r="O69" s="8">
        <v>21017</v>
      </c>
      <c r="P69" s="8">
        <v>0</v>
      </c>
      <c r="Q69" s="8">
        <v>0</v>
      </c>
      <c r="R69" s="8">
        <v>50</v>
      </c>
      <c r="S69" s="8">
        <v>0</v>
      </c>
      <c r="T69" s="8">
        <v>0</v>
      </c>
      <c r="U69" s="8">
        <v>684</v>
      </c>
    </row>
    <row r="70" spans="1:21" ht="12.75">
      <c r="A70" s="8" t="s">
        <v>34</v>
      </c>
      <c r="B70" s="8" t="s">
        <v>22</v>
      </c>
      <c r="C70" s="8" t="s">
        <v>29</v>
      </c>
      <c r="D70" s="8" t="s">
        <v>27</v>
      </c>
      <c r="E70" s="8" t="s">
        <v>54</v>
      </c>
      <c r="F70" s="6">
        <f>Table13[[#This Row],[AMOUNT_BRK]]/Table13[[#This Row],[AMOUNT_CLASS]]</f>
        <v>0.06130860015933796</v>
      </c>
      <c r="G70" s="6">
        <f>Table13[[#This Row],[ORDERS_BRK]]/Table13[[#This Row],[ORDERS_CLASS]]</f>
        <v>0.07526881720430108</v>
      </c>
      <c r="H70" s="6">
        <f>Table13[[#This Row],[PASS_BRK]]/Table13[[#This Row],[ORDERS_BRK]]</f>
        <v>0</v>
      </c>
      <c r="I70" s="6">
        <f>Table13[[#This Row],[AGGR_BRK]]/Table13[[#This Row],[ORDERS_BRK]]</f>
        <v>0</v>
      </c>
      <c r="J70" s="8">
        <v>639528</v>
      </c>
      <c r="K70" s="8">
        <v>10431293.4618944</v>
      </c>
      <c r="L70" s="8">
        <v>368137593.8016413</v>
      </c>
      <c r="M70" s="8">
        <v>7</v>
      </c>
      <c r="N70" s="8">
        <v>93</v>
      </c>
      <c r="O70" s="8">
        <v>21017</v>
      </c>
      <c r="P70" s="8">
        <v>0</v>
      </c>
      <c r="Q70" s="8">
        <v>0</v>
      </c>
      <c r="R70" s="8">
        <v>50</v>
      </c>
      <c r="S70" s="8">
        <v>0</v>
      </c>
      <c r="T70" s="8">
        <v>0</v>
      </c>
      <c r="U70" s="8">
        <v>684</v>
      </c>
    </row>
    <row r="71" spans="1:21" ht="12.75">
      <c r="A71" s="8" t="s">
        <v>34</v>
      </c>
      <c r="B71" s="8" t="s">
        <v>22</v>
      </c>
      <c r="C71" s="8" t="s">
        <v>29</v>
      </c>
      <c r="D71" s="8" t="s">
        <v>59</v>
      </c>
      <c r="E71" s="8" t="s">
        <v>105</v>
      </c>
      <c r="F71" s="6">
        <f>Table13[[#This Row],[AMOUNT_BRK]]/Table13[[#This Row],[AMOUNT_CLASS]]</f>
        <v>0.05696532286918183</v>
      </c>
      <c r="G71" s="6">
        <f>Table13[[#This Row],[ORDERS_BRK]]/Table13[[#This Row],[ORDERS_CLASS]]</f>
        <v>0.043010752688172046</v>
      </c>
      <c r="H71" s="6">
        <f>Table13[[#This Row],[PASS_BRK]]/Table13[[#This Row],[ORDERS_BRK]]</f>
        <v>0</v>
      </c>
      <c r="I71" s="6">
        <f>Table13[[#This Row],[AGGR_BRK]]/Table13[[#This Row],[ORDERS_BRK]]</f>
        <v>0</v>
      </c>
      <c r="J71" s="8">
        <v>594222</v>
      </c>
      <c r="K71" s="8">
        <v>10431293.4618944</v>
      </c>
      <c r="L71" s="8">
        <v>368137593.8016413</v>
      </c>
      <c r="M71" s="8">
        <v>4</v>
      </c>
      <c r="N71" s="8">
        <v>93</v>
      </c>
      <c r="O71" s="8">
        <v>21017</v>
      </c>
      <c r="P71" s="8">
        <v>0</v>
      </c>
      <c r="Q71" s="8">
        <v>0</v>
      </c>
      <c r="R71" s="8">
        <v>50</v>
      </c>
      <c r="S71" s="8">
        <v>0</v>
      </c>
      <c r="T71" s="8">
        <v>0</v>
      </c>
      <c r="U71" s="8">
        <v>684</v>
      </c>
    </row>
    <row r="72" spans="1:21" ht="12.75">
      <c r="A72" s="8" t="s">
        <v>34</v>
      </c>
      <c r="B72" s="8" t="s">
        <v>22</v>
      </c>
      <c r="C72" s="8" t="s">
        <v>29</v>
      </c>
      <c r="D72" s="8" t="s">
        <v>62</v>
      </c>
      <c r="E72" s="8" t="s">
        <v>63</v>
      </c>
      <c r="F72" s="6">
        <f>Table13[[#This Row],[AMOUNT_BRK]]/Table13[[#This Row],[AMOUNT_CLASS]]</f>
        <v>0.055274397561593296</v>
      </c>
      <c r="G72" s="6">
        <f>Table13[[#This Row],[ORDERS_BRK]]/Table13[[#This Row],[ORDERS_CLASS]]</f>
        <v>0.06451612903225806</v>
      </c>
      <c r="H72" s="6">
        <f>Table13[[#This Row],[PASS_BRK]]/Table13[[#This Row],[ORDERS_BRK]]</f>
        <v>0</v>
      </c>
      <c r="I72" s="6">
        <f>Table13[[#This Row],[AGGR_BRK]]/Table13[[#This Row],[ORDERS_BRK]]</f>
        <v>0</v>
      </c>
      <c r="J72" s="8">
        <v>576583.4618944</v>
      </c>
      <c r="K72" s="8">
        <v>10431293.4618944</v>
      </c>
      <c r="L72" s="8">
        <v>368137593.8016413</v>
      </c>
      <c r="M72" s="8">
        <v>6</v>
      </c>
      <c r="N72" s="8">
        <v>93</v>
      </c>
      <c r="O72" s="8">
        <v>21017</v>
      </c>
      <c r="P72" s="8">
        <v>0</v>
      </c>
      <c r="Q72" s="8">
        <v>0</v>
      </c>
      <c r="R72" s="8">
        <v>50</v>
      </c>
      <c r="S72" s="8">
        <v>0</v>
      </c>
      <c r="T72" s="8">
        <v>0</v>
      </c>
      <c r="U72" s="8">
        <v>684</v>
      </c>
    </row>
    <row r="73" spans="1:21" ht="12.75">
      <c r="A73" s="8" t="s">
        <v>34</v>
      </c>
      <c r="B73" s="8" t="s">
        <v>22</v>
      </c>
      <c r="C73" s="8" t="s">
        <v>29</v>
      </c>
      <c r="D73" s="8" t="s">
        <v>72</v>
      </c>
      <c r="E73" s="8" t="s">
        <v>73</v>
      </c>
      <c r="F73" s="6">
        <f>Table13[[#This Row],[AMOUNT_BRK]]/Table13[[#This Row],[AMOUNT_CLASS]]</f>
        <v>0.054292404107778636</v>
      </c>
      <c r="G73" s="6">
        <f>Table13[[#This Row],[ORDERS_BRK]]/Table13[[#This Row],[ORDERS_CLASS]]</f>
        <v>0.03225806451612903</v>
      </c>
      <c r="H73" s="6">
        <f>Table13[[#This Row],[PASS_BRK]]/Table13[[#This Row],[ORDERS_BRK]]</f>
        <v>0</v>
      </c>
      <c r="I73" s="6">
        <f>Table13[[#This Row],[AGGR_BRK]]/Table13[[#This Row],[ORDERS_BRK]]</f>
        <v>0</v>
      </c>
      <c r="J73" s="8">
        <v>566340</v>
      </c>
      <c r="K73" s="8">
        <v>10431293.4618944</v>
      </c>
      <c r="L73" s="8">
        <v>368137593.8016413</v>
      </c>
      <c r="M73" s="8">
        <v>3</v>
      </c>
      <c r="N73" s="8">
        <v>93</v>
      </c>
      <c r="O73" s="8">
        <v>21017</v>
      </c>
      <c r="P73" s="8">
        <v>0</v>
      </c>
      <c r="Q73" s="8">
        <v>0</v>
      </c>
      <c r="R73" s="8">
        <v>50</v>
      </c>
      <c r="S73" s="8">
        <v>0</v>
      </c>
      <c r="T73" s="8">
        <v>0</v>
      </c>
      <c r="U73" s="8">
        <v>684</v>
      </c>
    </row>
    <row r="74" spans="1:21" ht="12.75">
      <c r="A74" s="8" t="s">
        <v>34</v>
      </c>
      <c r="B74" s="8" t="s">
        <v>22</v>
      </c>
      <c r="C74" s="8" t="s">
        <v>29</v>
      </c>
      <c r="D74" s="8" t="s">
        <v>101</v>
      </c>
      <c r="E74" s="8" t="s">
        <v>102</v>
      </c>
      <c r="F74" s="6">
        <f>Table13[[#This Row],[AMOUNT_BRK]]/Table13[[#This Row],[AMOUNT_CLASS]]</f>
        <v>0.035997549236986594</v>
      </c>
      <c r="G74" s="6">
        <f>Table13[[#This Row],[ORDERS_BRK]]/Table13[[#This Row],[ORDERS_CLASS]]</f>
        <v>0.043010752688172046</v>
      </c>
      <c r="H74" s="6">
        <f>Table13[[#This Row],[PASS_BRK]]/Table13[[#This Row],[ORDERS_BRK]]</f>
        <v>0</v>
      </c>
      <c r="I74" s="6">
        <f>Table13[[#This Row],[AGGR_BRK]]/Table13[[#This Row],[ORDERS_BRK]]</f>
        <v>0</v>
      </c>
      <c r="J74" s="8">
        <v>375501</v>
      </c>
      <c r="K74" s="8">
        <v>10431293.4618944</v>
      </c>
      <c r="L74" s="8">
        <v>368137593.8016413</v>
      </c>
      <c r="M74" s="8">
        <v>4</v>
      </c>
      <c r="N74" s="8">
        <v>93</v>
      </c>
      <c r="O74" s="8">
        <v>21017</v>
      </c>
      <c r="P74" s="8">
        <v>0</v>
      </c>
      <c r="Q74" s="8">
        <v>0</v>
      </c>
      <c r="R74" s="8">
        <v>50</v>
      </c>
      <c r="S74" s="8">
        <v>0</v>
      </c>
      <c r="T74" s="8">
        <v>0</v>
      </c>
      <c r="U74" s="8">
        <v>684</v>
      </c>
    </row>
    <row r="75" spans="1:21" ht="12.75">
      <c r="A75" s="8" t="s">
        <v>34</v>
      </c>
      <c r="B75" s="8" t="s">
        <v>22</v>
      </c>
      <c r="C75" s="8" t="s">
        <v>29</v>
      </c>
      <c r="D75" s="8" t="s">
        <v>52</v>
      </c>
      <c r="E75" s="8" t="s">
        <v>53</v>
      </c>
      <c r="F75" s="6">
        <f>Table13[[#This Row],[AMOUNT_BRK]]/Table13[[#This Row],[AMOUNT_CLASS]]</f>
        <v>0.03416846638453897</v>
      </c>
      <c r="G75" s="6">
        <f>Table13[[#This Row],[ORDERS_BRK]]/Table13[[#This Row],[ORDERS_CLASS]]</f>
        <v>0.043010752688172046</v>
      </c>
      <c r="H75" s="6">
        <f>Table13[[#This Row],[PASS_BRK]]/Table13[[#This Row],[ORDERS_BRK]]</f>
        <v>0</v>
      </c>
      <c r="I75" s="6">
        <f>Table13[[#This Row],[AGGR_BRK]]/Table13[[#This Row],[ORDERS_BRK]]</f>
        <v>0</v>
      </c>
      <c r="J75" s="8">
        <v>356421.3</v>
      </c>
      <c r="K75" s="8">
        <v>10431293.4618944</v>
      </c>
      <c r="L75" s="8">
        <v>368137593.8016413</v>
      </c>
      <c r="M75" s="8">
        <v>4</v>
      </c>
      <c r="N75" s="8">
        <v>93</v>
      </c>
      <c r="O75" s="8">
        <v>21017</v>
      </c>
      <c r="P75" s="8">
        <v>0</v>
      </c>
      <c r="Q75" s="8">
        <v>0</v>
      </c>
      <c r="R75" s="8">
        <v>50</v>
      </c>
      <c r="S75" s="8">
        <v>0</v>
      </c>
      <c r="T75" s="8">
        <v>0</v>
      </c>
      <c r="U75" s="8">
        <v>684</v>
      </c>
    </row>
    <row r="76" spans="1:21" ht="12.75">
      <c r="A76" s="8" t="s">
        <v>34</v>
      </c>
      <c r="B76" s="8" t="s">
        <v>22</v>
      </c>
      <c r="C76" s="8" t="s">
        <v>29</v>
      </c>
      <c r="D76" s="8" t="s">
        <v>42</v>
      </c>
      <c r="E76" s="8" t="s">
        <v>43</v>
      </c>
      <c r="F76" s="6">
        <f>Table13[[#This Row],[AMOUNT_BRK]]/Table13[[#This Row],[AMOUNT_CLASS]]</f>
        <v>0.020212066774862862</v>
      </c>
      <c r="G76" s="6">
        <f>Table13[[#This Row],[ORDERS_BRK]]/Table13[[#This Row],[ORDERS_CLASS]]</f>
        <v>0.010752688172043012</v>
      </c>
      <c r="H76" s="6">
        <f>Table13[[#This Row],[PASS_BRK]]/Table13[[#This Row],[ORDERS_BRK]]</f>
        <v>0</v>
      </c>
      <c r="I76" s="6">
        <f>Table13[[#This Row],[AGGR_BRK]]/Table13[[#This Row],[ORDERS_BRK]]</f>
        <v>0</v>
      </c>
      <c r="J76" s="8">
        <v>210838</v>
      </c>
      <c r="K76" s="8">
        <v>10431293.4618944</v>
      </c>
      <c r="L76" s="8">
        <v>368137593.8016413</v>
      </c>
      <c r="M76" s="8">
        <v>1</v>
      </c>
      <c r="N76" s="8">
        <v>93</v>
      </c>
      <c r="O76" s="8">
        <v>21017</v>
      </c>
      <c r="P76" s="8">
        <v>0</v>
      </c>
      <c r="Q76" s="8">
        <v>0</v>
      </c>
      <c r="R76" s="8">
        <v>50</v>
      </c>
      <c r="S76" s="8">
        <v>0</v>
      </c>
      <c r="T76" s="8">
        <v>0</v>
      </c>
      <c r="U76" s="8">
        <v>684</v>
      </c>
    </row>
    <row r="77" spans="1:21" ht="12.75">
      <c r="A77" s="8" t="s">
        <v>34</v>
      </c>
      <c r="B77" s="8" t="s">
        <v>22</v>
      </c>
      <c r="C77" s="8" t="s">
        <v>29</v>
      </c>
      <c r="D77" s="8" t="s">
        <v>74</v>
      </c>
      <c r="E77" s="8" t="s">
        <v>75</v>
      </c>
      <c r="F77" s="6">
        <f>Table13[[#This Row],[AMOUNT_BRK]]/Table13[[#This Row],[AMOUNT_CLASS]]</f>
        <v>0.01928619885299097</v>
      </c>
      <c r="G77" s="6">
        <f>Table13[[#This Row],[ORDERS_BRK]]/Table13[[#This Row],[ORDERS_CLASS]]</f>
        <v>0.021505376344086023</v>
      </c>
      <c r="H77" s="6">
        <f>Table13[[#This Row],[PASS_BRK]]/Table13[[#This Row],[ORDERS_BRK]]</f>
        <v>0</v>
      </c>
      <c r="I77" s="6">
        <f>Table13[[#This Row],[AGGR_BRK]]/Table13[[#This Row],[ORDERS_BRK]]</f>
        <v>0</v>
      </c>
      <c r="J77" s="8">
        <v>201180</v>
      </c>
      <c r="K77" s="8">
        <v>10431293.4618944</v>
      </c>
      <c r="L77" s="8">
        <v>368137593.8016413</v>
      </c>
      <c r="M77" s="8">
        <v>2</v>
      </c>
      <c r="N77" s="8">
        <v>93</v>
      </c>
      <c r="O77" s="8">
        <v>21017</v>
      </c>
      <c r="P77" s="8">
        <v>0</v>
      </c>
      <c r="Q77" s="8">
        <v>0</v>
      </c>
      <c r="R77" s="8">
        <v>50</v>
      </c>
      <c r="S77" s="8">
        <v>0</v>
      </c>
      <c r="T77" s="8">
        <v>0</v>
      </c>
      <c r="U77" s="8">
        <v>684</v>
      </c>
    </row>
    <row r="78" spans="1:21" ht="12.75">
      <c r="A78" s="8" t="s">
        <v>34</v>
      </c>
      <c r="B78" s="8" t="s">
        <v>22</v>
      </c>
      <c r="C78" s="8" t="s">
        <v>29</v>
      </c>
      <c r="D78" s="8" t="s">
        <v>120</v>
      </c>
      <c r="E78" s="8" t="s">
        <v>114</v>
      </c>
      <c r="F78" s="6">
        <f>Table13[[#This Row],[AMOUNT_BRK]]/Table13[[#This Row],[AMOUNT_CLASS]]</f>
        <v>0.01910482153800012</v>
      </c>
      <c r="G78" s="6">
        <f>Table13[[#This Row],[ORDERS_BRK]]/Table13[[#This Row],[ORDERS_CLASS]]</f>
        <v>0.021505376344086023</v>
      </c>
      <c r="H78" s="6">
        <f>Table13[[#This Row],[PASS_BRK]]/Table13[[#This Row],[ORDERS_BRK]]</f>
        <v>0</v>
      </c>
      <c r="I78" s="6">
        <f>Table13[[#This Row],[AGGR_BRK]]/Table13[[#This Row],[ORDERS_BRK]]</f>
        <v>0</v>
      </c>
      <c r="J78" s="8">
        <v>199288</v>
      </c>
      <c r="K78" s="8">
        <v>10431293.4618944</v>
      </c>
      <c r="L78" s="8">
        <v>368137593.8016413</v>
      </c>
      <c r="M78" s="8">
        <v>2</v>
      </c>
      <c r="N78" s="8">
        <v>93</v>
      </c>
      <c r="O78" s="8">
        <v>21017</v>
      </c>
      <c r="P78" s="8">
        <v>0</v>
      </c>
      <c r="Q78" s="8">
        <v>0</v>
      </c>
      <c r="R78" s="8">
        <v>50</v>
      </c>
      <c r="S78" s="8">
        <v>0</v>
      </c>
      <c r="T78" s="8">
        <v>0</v>
      </c>
      <c r="U78" s="8">
        <v>684</v>
      </c>
    </row>
    <row r="79" spans="1:21" ht="12.75">
      <c r="A79" s="8" t="s">
        <v>34</v>
      </c>
      <c r="B79" s="8" t="s">
        <v>22</v>
      </c>
      <c r="C79" s="8" t="s">
        <v>29</v>
      </c>
      <c r="D79" s="8" t="s">
        <v>48</v>
      </c>
      <c r="E79" s="8" t="s">
        <v>49</v>
      </c>
      <c r="F79" s="6">
        <f>Table13[[#This Row],[AMOUNT_BRK]]/Table13[[#This Row],[AMOUNT_CLASS]]</f>
        <v>0.01880888508378408</v>
      </c>
      <c r="G79" s="7">
        <f>Table13[[#This Row],[ORDERS_BRK]]/Table13[[#This Row],[ORDERS_CLASS]]</f>
        <v>0.021505376344086023</v>
      </c>
      <c r="H79" s="7">
        <f>Table13[[#This Row],[PASS_BRK]]/Table13[[#This Row],[ORDERS_BRK]]</f>
        <v>0</v>
      </c>
      <c r="I79" s="7">
        <f>Table13[[#This Row],[AGGR_BRK]]/Table13[[#This Row],[ORDERS_BRK]]</f>
        <v>0</v>
      </c>
      <c r="J79" s="8">
        <v>196201</v>
      </c>
      <c r="K79" s="8">
        <v>10431293.4618944</v>
      </c>
      <c r="L79" s="8">
        <v>368137593.8016413</v>
      </c>
      <c r="M79" s="8">
        <v>2</v>
      </c>
      <c r="N79" s="8">
        <v>93</v>
      </c>
      <c r="O79" s="8">
        <v>21017</v>
      </c>
      <c r="P79" s="8">
        <v>0</v>
      </c>
      <c r="Q79" s="8">
        <v>0</v>
      </c>
      <c r="R79" s="8">
        <v>50</v>
      </c>
      <c r="S79" s="8">
        <v>0</v>
      </c>
      <c r="T79" s="8">
        <v>0</v>
      </c>
      <c r="U79" s="8">
        <v>684</v>
      </c>
    </row>
    <row r="80" spans="1:21" ht="12.75">
      <c r="A80" s="8" t="s">
        <v>34</v>
      </c>
      <c r="B80" s="8" t="s">
        <v>22</v>
      </c>
      <c r="C80" s="8" t="s">
        <v>29</v>
      </c>
      <c r="D80" s="8" t="s">
        <v>46</v>
      </c>
      <c r="E80" s="8" t="s">
        <v>47</v>
      </c>
      <c r="F80" s="6">
        <f>Table13[[#This Row],[AMOUNT_BRK]]/Table13[[#This Row],[AMOUNT_CLASS]]</f>
        <v>0.012009057214008245</v>
      </c>
      <c r="G80" s="7">
        <f>Table13[[#This Row],[ORDERS_BRK]]/Table13[[#This Row],[ORDERS_CLASS]]</f>
        <v>0.021505376344086023</v>
      </c>
      <c r="H80" s="7">
        <f>Table13[[#This Row],[PASS_BRK]]/Table13[[#This Row],[ORDERS_BRK]]</f>
        <v>0</v>
      </c>
      <c r="I80" s="7">
        <f>Table13[[#This Row],[AGGR_BRK]]/Table13[[#This Row],[ORDERS_BRK]]</f>
        <v>0</v>
      </c>
      <c r="J80" s="8">
        <v>125270</v>
      </c>
      <c r="K80" s="8">
        <v>10431293.4618944</v>
      </c>
      <c r="L80" s="8">
        <v>368137593.8016413</v>
      </c>
      <c r="M80" s="8">
        <v>2</v>
      </c>
      <c r="N80" s="8">
        <v>93</v>
      </c>
      <c r="O80" s="8">
        <v>21017</v>
      </c>
      <c r="P80" s="8">
        <v>0</v>
      </c>
      <c r="Q80" s="8">
        <v>0</v>
      </c>
      <c r="R80" s="8">
        <v>50</v>
      </c>
      <c r="S80" s="8">
        <v>0</v>
      </c>
      <c r="T80" s="8">
        <v>0</v>
      </c>
      <c r="U80" s="8">
        <v>684</v>
      </c>
    </row>
    <row r="81" spans="1:21" ht="12.75">
      <c r="A81" s="8" t="s">
        <v>34</v>
      </c>
      <c r="B81" s="8" t="s">
        <v>22</v>
      </c>
      <c r="C81" s="8" t="s">
        <v>29</v>
      </c>
      <c r="D81" s="8" t="s">
        <v>97</v>
      </c>
      <c r="E81" s="8" t="s">
        <v>98</v>
      </c>
      <c r="F81" s="6">
        <f>Table13[[#This Row],[AMOUNT_BRK]]/Table13[[#This Row],[AMOUNT_CLASS]]</f>
        <v>0.010406187918740283</v>
      </c>
      <c r="G81" s="7">
        <f>Table13[[#This Row],[ORDERS_BRK]]/Table13[[#This Row],[ORDERS_CLASS]]</f>
        <v>0.010752688172043012</v>
      </c>
      <c r="H81" s="7">
        <f>Table13[[#This Row],[PASS_BRK]]/Table13[[#This Row],[ORDERS_BRK]]</f>
        <v>0</v>
      </c>
      <c r="I81" s="7">
        <f>Table13[[#This Row],[AGGR_BRK]]/Table13[[#This Row],[ORDERS_BRK]]</f>
        <v>0</v>
      </c>
      <c r="J81" s="8">
        <v>108550</v>
      </c>
      <c r="K81" s="8">
        <v>10431293.4618944</v>
      </c>
      <c r="L81" s="8">
        <v>368137593.8016413</v>
      </c>
      <c r="M81" s="8">
        <v>1</v>
      </c>
      <c r="N81" s="8">
        <v>93</v>
      </c>
      <c r="O81" s="8">
        <v>21017</v>
      </c>
      <c r="P81" s="8">
        <v>0</v>
      </c>
      <c r="Q81" s="8">
        <v>0</v>
      </c>
      <c r="R81" s="8">
        <v>50</v>
      </c>
      <c r="S81" s="8">
        <v>0</v>
      </c>
      <c r="T81" s="8">
        <v>0</v>
      </c>
      <c r="U81" s="8">
        <v>684</v>
      </c>
    </row>
    <row r="82" spans="1:21" ht="12.75">
      <c r="A82" s="8" t="s">
        <v>34</v>
      </c>
      <c r="B82" s="8" t="s">
        <v>22</v>
      </c>
      <c r="C82" s="8" t="s">
        <v>29</v>
      </c>
      <c r="D82" s="8" t="s">
        <v>118</v>
      </c>
      <c r="E82" s="8" t="s">
        <v>119</v>
      </c>
      <c r="F82" s="6">
        <f>Table13[[#This Row],[AMOUNT_BRK]]/Table13[[#This Row],[AMOUNT_CLASS]]</f>
        <v>0.009828023760859833</v>
      </c>
      <c r="G82" s="7">
        <f>Table13[[#This Row],[ORDERS_BRK]]/Table13[[#This Row],[ORDERS_CLASS]]</f>
        <v>0.010752688172043012</v>
      </c>
      <c r="H82" s="7">
        <f>Table13[[#This Row],[PASS_BRK]]/Table13[[#This Row],[ORDERS_BRK]]</f>
        <v>0</v>
      </c>
      <c r="I82" s="7">
        <f>Table13[[#This Row],[AGGR_BRK]]/Table13[[#This Row],[ORDERS_BRK]]</f>
        <v>0</v>
      </c>
      <c r="J82" s="8">
        <v>102519</v>
      </c>
      <c r="K82" s="8">
        <v>10431293.4618944</v>
      </c>
      <c r="L82" s="8">
        <v>368137593.8016413</v>
      </c>
      <c r="M82" s="8">
        <v>1</v>
      </c>
      <c r="N82" s="8">
        <v>93</v>
      </c>
      <c r="O82" s="8">
        <v>21017</v>
      </c>
      <c r="P82" s="8">
        <v>0</v>
      </c>
      <c r="Q82" s="8">
        <v>0</v>
      </c>
      <c r="R82" s="8">
        <v>50</v>
      </c>
      <c r="S82" s="8">
        <v>0</v>
      </c>
      <c r="T82" s="8">
        <v>0</v>
      </c>
      <c r="U82" s="8">
        <v>684</v>
      </c>
    </row>
    <row r="83" spans="1:21" ht="12.75">
      <c r="A83" s="8" t="s">
        <v>34</v>
      </c>
      <c r="B83" s="8" t="s">
        <v>22</v>
      </c>
      <c r="C83" s="8" t="s">
        <v>29</v>
      </c>
      <c r="D83" s="8" t="s">
        <v>64</v>
      </c>
      <c r="E83" s="8" t="s">
        <v>121</v>
      </c>
      <c r="F83" s="6">
        <f>Table13[[#This Row],[AMOUNT_BRK]]/Table13[[#This Row],[AMOUNT_CLASS]]</f>
        <v>0.00936997893473601</v>
      </c>
      <c r="G83" s="7">
        <f>Table13[[#This Row],[ORDERS_BRK]]/Table13[[#This Row],[ORDERS_CLASS]]</f>
        <v>0.010752688172043012</v>
      </c>
      <c r="H83" s="7">
        <f>Table13[[#This Row],[PASS_BRK]]/Table13[[#This Row],[ORDERS_BRK]]</f>
        <v>0</v>
      </c>
      <c r="I83" s="7">
        <f>Table13[[#This Row],[AGGR_BRK]]/Table13[[#This Row],[ORDERS_BRK]]</f>
        <v>0</v>
      </c>
      <c r="J83" s="8">
        <v>97741</v>
      </c>
      <c r="K83" s="8">
        <v>10431293.4618944</v>
      </c>
      <c r="L83" s="8">
        <v>368137593.8016413</v>
      </c>
      <c r="M83" s="8">
        <v>1</v>
      </c>
      <c r="N83" s="8">
        <v>93</v>
      </c>
      <c r="O83" s="8">
        <v>21017</v>
      </c>
      <c r="P83" s="8">
        <v>0</v>
      </c>
      <c r="Q83" s="8">
        <v>0</v>
      </c>
      <c r="R83" s="8">
        <v>50</v>
      </c>
      <c r="S83" s="8">
        <v>0</v>
      </c>
      <c r="T83" s="8">
        <v>0</v>
      </c>
      <c r="U83" s="8">
        <v>684</v>
      </c>
    </row>
    <row r="84" spans="1:21" ht="12.75">
      <c r="A84" s="8" t="s">
        <v>34</v>
      </c>
      <c r="B84" s="8" t="s">
        <v>22</v>
      </c>
      <c r="C84" s="8" t="s">
        <v>29</v>
      </c>
      <c r="D84" s="8" t="s">
        <v>65</v>
      </c>
      <c r="E84" s="8" t="s">
        <v>89</v>
      </c>
      <c r="F84" s="6">
        <f>Table13[[#This Row],[AMOUNT_BRK]]/Table13[[#This Row],[AMOUNT_CLASS]]</f>
        <v>0.009027451901722109</v>
      </c>
      <c r="G84" s="7">
        <f>Table13[[#This Row],[ORDERS_BRK]]/Table13[[#This Row],[ORDERS_CLASS]]</f>
        <v>0.010752688172043012</v>
      </c>
      <c r="H84" s="7">
        <f>Table13[[#This Row],[PASS_BRK]]/Table13[[#This Row],[ORDERS_BRK]]</f>
        <v>0</v>
      </c>
      <c r="I84" s="7">
        <f>Table13[[#This Row],[AGGR_BRK]]/Table13[[#This Row],[ORDERS_BRK]]</f>
        <v>0</v>
      </c>
      <c r="J84" s="8">
        <v>94168</v>
      </c>
      <c r="K84" s="8">
        <v>10431293.4618944</v>
      </c>
      <c r="L84" s="8">
        <v>368137593.8016413</v>
      </c>
      <c r="M84" s="8">
        <v>1</v>
      </c>
      <c r="N84" s="8">
        <v>93</v>
      </c>
      <c r="O84" s="8">
        <v>21017</v>
      </c>
      <c r="P84" s="8">
        <v>0</v>
      </c>
      <c r="Q84" s="8">
        <v>0</v>
      </c>
      <c r="R84" s="8">
        <v>50</v>
      </c>
      <c r="S84" s="8">
        <v>0</v>
      </c>
      <c r="T84" s="8">
        <v>0</v>
      </c>
      <c r="U84" s="8">
        <v>684</v>
      </c>
    </row>
    <row r="85" spans="1:21" ht="12.75">
      <c r="A85" s="8" t="s">
        <v>34</v>
      </c>
      <c r="B85" s="8" t="s">
        <v>22</v>
      </c>
      <c r="C85" s="8" t="s">
        <v>29</v>
      </c>
      <c r="D85" s="8" t="s">
        <v>99</v>
      </c>
      <c r="E85" s="8" t="s">
        <v>100</v>
      </c>
      <c r="F85" s="6">
        <f>Table13[[#This Row],[AMOUNT_BRK]]/Table13[[#This Row],[AMOUNT_CLASS]]</f>
        <v>0.008981819976808978</v>
      </c>
      <c r="G85" s="7">
        <f>Table13[[#This Row],[ORDERS_BRK]]/Table13[[#This Row],[ORDERS_CLASS]]</f>
        <v>0.010752688172043012</v>
      </c>
      <c r="H85" s="7">
        <f>Table13[[#This Row],[PASS_BRK]]/Table13[[#This Row],[ORDERS_BRK]]</f>
        <v>0</v>
      </c>
      <c r="I85" s="7">
        <f>Table13[[#This Row],[AGGR_BRK]]/Table13[[#This Row],[ORDERS_BRK]]</f>
        <v>0</v>
      </c>
      <c r="J85" s="8">
        <v>93692</v>
      </c>
      <c r="K85" s="8">
        <v>10431293.4618944</v>
      </c>
      <c r="L85" s="8">
        <v>368137593.8016413</v>
      </c>
      <c r="M85" s="8">
        <v>1</v>
      </c>
      <c r="N85" s="8">
        <v>93</v>
      </c>
      <c r="O85" s="8">
        <v>21017</v>
      </c>
      <c r="P85" s="8">
        <v>0</v>
      </c>
      <c r="Q85" s="8">
        <v>0</v>
      </c>
      <c r="R85" s="8">
        <v>50</v>
      </c>
      <c r="S85" s="8">
        <v>0</v>
      </c>
      <c r="T85" s="8">
        <v>0</v>
      </c>
      <c r="U85" s="8">
        <v>684</v>
      </c>
    </row>
    <row r="86" spans="1:21" ht="12.75">
      <c r="A86" s="8" t="s">
        <v>34</v>
      </c>
      <c r="B86" s="8" t="s">
        <v>22</v>
      </c>
      <c r="C86" s="8" t="s">
        <v>29</v>
      </c>
      <c r="D86" s="8" t="s">
        <v>78</v>
      </c>
      <c r="E86" s="8" t="s">
        <v>79</v>
      </c>
      <c r="F86" s="6">
        <f>Table13[[#This Row],[AMOUNT_BRK]]/Table13[[#This Row],[AMOUNT_CLASS]]</f>
        <v>0.008951430648663048</v>
      </c>
      <c r="G86" s="7">
        <f>Table13[[#This Row],[ORDERS_BRK]]/Table13[[#This Row],[ORDERS_CLASS]]</f>
        <v>0.010752688172043012</v>
      </c>
      <c r="H86" s="7">
        <f>Table13[[#This Row],[PASS_BRK]]/Table13[[#This Row],[ORDERS_BRK]]</f>
        <v>0</v>
      </c>
      <c r="I86" s="7">
        <f>Table13[[#This Row],[AGGR_BRK]]/Table13[[#This Row],[ORDERS_BRK]]</f>
        <v>0</v>
      </c>
      <c r="J86" s="8">
        <v>93375</v>
      </c>
      <c r="K86" s="8">
        <v>10431293.4618944</v>
      </c>
      <c r="L86" s="8">
        <v>368137593.8016413</v>
      </c>
      <c r="M86" s="8">
        <v>1</v>
      </c>
      <c r="N86" s="8">
        <v>93</v>
      </c>
      <c r="O86" s="8">
        <v>21017</v>
      </c>
      <c r="P86" s="8">
        <v>0</v>
      </c>
      <c r="Q86" s="8">
        <v>0</v>
      </c>
      <c r="R86" s="8">
        <v>50</v>
      </c>
      <c r="S86" s="8">
        <v>0</v>
      </c>
      <c r="T86" s="8">
        <v>0</v>
      </c>
      <c r="U86" s="8">
        <v>684</v>
      </c>
    </row>
    <row r="87" spans="1:21" ht="12.75">
      <c r="A87" s="8" t="s">
        <v>34</v>
      </c>
      <c r="B87" s="8" t="s">
        <v>22</v>
      </c>
      <c r="C87" s="8" t="s">
        <v>29</v>
      </c>
      <c r="D87" s="8" t="s">
        <v>57</v>
      </c>
      <c r="E87" s="8" t="s">
        <v>58</v>
      </c>
      <c r="F87" s="6">
        <f>Table13[[#This Row],[AMOUNT_BRK]]/Table13[[#This Row],[AMOUNT_CLASS]]</f>
        <v>0.008906949108411591</v>
      </c>
      <c r="G87" s="7">
        <f>Table13[[#This Row],[ORDERS_BRK]]/Table13[[#This Row],[ORDERS_CLASS]]</f>
        <v>0.010752688172043012</v>
      </c>
      <c r="H87" s="7">
        <f>Table13[[#This Row],[PASS_BRK]]/Table13[[#This Row],[ORDERS_BRK]]</f>
        <v>0</v>
      </c>
      <c r="I87" s="7">
        <f>Table13[[#This Row],[AGGR_BRK]]/Table13[[#This Row],[ORDERS_BRK]]</f>
        <v>0</v>
      </c>
      <c r="J87" s="8">
        <v>92911</v>
      </c>
      <c r="K87" s="8">
        <v>10431293.4618944</v>
      </c>
      <c r="L87" s="8">
        <v>368137593.8016413</v>
      </c>
      <c r="M87" s="8">
        <v>1</v>
      </c>
      <c r="N87" s="8">
        <v>93</v>
      </c>
      <c r="O87" s="8">
        <v>21017</v>
      </c>
      <c r="P87" s="8">
        <v>0</v>
      </c>
      <c r="Q87" s="8">
        <v>0</v>
      </c>
      <c r="R87" s="8">
        <v>50</v>
      </c>
      <c r="S87" s="8">
        <v>0</v>
      </c>
      <c r="T87" s="8">
        <v>0</v>
      </c>
      <c r="U87" s="8">
        <v>684</v>
      </c>
    </row>
    <row r="88" spans="1:21" ht="12.75">
      <c r="A88" s="8" t="s">
        <v>34</v>
      </c>
      <c r="B88" s="8" t="s">
        <v>22</v>
      </c>
      <c r="C88" s="8" t="s">
        <v>29</v>
      </c>
      <c r="D88" s="8" t="s">
        <v>109</v>
      </c>
      <c r="E88" s="8" t="s">
        <v>111</v>
      </c>
      <c r="F88" s="6">
        <f>Table13[[#This Row],[AMOUNT_BRK]]/Table13[[#This Row],[AMOUNT_CLASS]]</f>
        <v>0.008824313143547896</v>
      </c>
      <c r="G88" s="7">
        <f>Table13[[#This Row],[ORDERS_BRK]]/Table13[[#This Row],[ORDERS_CLASS]]</f>
        <v>0.010752688172043012</v>
      </c>
      <c r="H88" s="7">
        <f>Table13[[#This Row],[PASS_BRK]]/Table13[[#This Row],[ORDERS_BRK]]</f>
        <v>0</v>
      </c>
      <c r="I88" s="7">
        <f>Table13[[#This Row],[AGGR_BRK]]/Table13[[#This Row],[ORDERS_BRK]]</f>
        <v>0</v>
      </c>
      <c r="J88" s="8">
        <v>92049</v>
      </c>
      <c r="K88" s="8">
        <v>10431293.4618944</v>
      </c>
      <c r="L88" s="8">
        <v>368137593.8016413</v>
      </c>
      <c r="M88" s="8">
        <v>1</v>
      </c>
      <c r="N88" s="8">
        <v>93</v>
      </c>
      <c r="O88" s="8">
        <v>21017</v>
      </c>
      <c r="P88" s="8">
        <v>0</v>
      </c>
      <c r="Q88" s="8">
        <v>0</v>
      </c>
      <c r="R88" s="8">
        <v>50</v>
      </c>
      <c r="S88" s="8">
        <v>0</v>
      </c>
      <c r="T88" s="8">
        <v>0</v>
      </c>
      <c r="U88" s="8">
        <v>684</v>
      </c>
    </row>
    <row r="89" spans="1:21" ht="12.75">
      <c r="A89" s="8" t="s">
        <v>34</v>
      </c>
      <c r="B89" s="8" t="s">
        <v>22</v>
      </c>
      <c r="C89" s="8" t="s">
        <v>29</v>
      </c>
      <c r="D89" s="8" t="s">
        <v>44</v>
      </c>
      <c r="E89" s="8" t="s">
        <v>45</v>
      </c>
      <c r="F89" s="6">
        <f>Table13[[#This Row],[AMOUNT_BRK]]/Table13[[#This Row],[AMOUNT_CLASS]]</f>
        <v>0.005579998320690447</v>
      </c>
      <c r="G89" s="7">
        <f>Table13[[#This Row],[ORDERS_BRK]]/Table13[[#This Row],[ORDERS_CLASS]]</f>
        <v>0.010752688172043012</v>
      </c>
      <c r="H89" s="7">
        <f>Table13[[#This Row],[PASS_BRK]]/Table13[[#This Row],[ORDERS_BRK]]</f>
        <v>0</v>
      </c>
      <c r="I89" s="7">
        <f>Table13[[#This Row],[AGGR_BRK]]/Table13[[#This Row],[ORDERS_BRK]]</f>
        <v>0</v>
      </c>
      <c r="J89" s="8">
        <v>58206.6</v>
      </c>
      <c r="K89" s="8">
        <v>10431293.4618944</v>
      </c>
      <c r="L89" s="8">
        <v>368137593.8016413</v>
      </c>
      <c r="M89" s="8">
        <v>1</v>
      </c>
      <c r="N89" s="8">
        <v>93</v>
      </c>
      <c r="O89" s="8">
        <v>21017</v>
      </c>
      <c r="P89" s="8">
        <v>0</v>
      </c>
      <c r="Q89" s="8">
        <v>0</v>
      </c>
      <c r="R89" s="8">
        <v>50</v>
      </c>
      <c r="S89" s="8">
        <v>0</v>
      </c>
      <c r="T89" s="8">
        <v>0</v>
      </c>
      <c r="U89" s="8">
        <v>684</v>
      </c>
    </row>
    <row r="90" spans="1:21" ht="12.75">
      <c r="A90" s="8" t="s">
        <v>34</v>
      </c>
      <c r="B90" s="8" t="s">
        <v>32</v>
      </c>
      <c r="C90" s="8" t="s">
        <v>25</v>
      </c>
      <c r="D90" s="8" t="s">
        <v>52</v>
      </c>
      <c r="E90" s="8" t="s">
        <v>53</v>
      </c>
      <c r="F90" s="6">
        <f>Table13[[#This Row],[AMOUNT_BRK]]/Table13[[#This Row],[AMOUNT_CLASS]]</f>
        <v>1</v>
      </c>
      <c r="G90" s="7">
        <f>Table13[[#This Row],[ORDERS_BRK]]/Table13[[#This Row],[ORDERS_CLASS]]</f>
        <v>1</v>
      </c>
      <c r="H90" s="7">
        <f>Table13[[#This Row],[PASS_BRK]]/Table13[[#This Row],[ORDERS_BRK]]</f>
        <v>0</v>
      </c>
      <c r="I90" s="7">
        <f>Table13[[#This Row],[AGGR_BRK]]/Table13[[#This Row],[ORDERS_BRK]]</f>
        <v>0</v>
      </c>
      <c r="J90" s="8">
        <v>489671</v>
      </c>
      <c r="K90" s="8">
        <v>489671</v>
      </c>
      <c r="L90" s="8">
        <v>368137593.8016413</v>
      </c>
      <c r="M90" s="8">
        <v>1</v>
      </c>
      <c r="N90" s="8">
        <v>1</v>
      </c>
      <c r="O90" s="8">
        <v>21017</v>
      </c>
      <c r="P90" s="8">
        <v>0</v>
      </c>
      <c r="Q90" s="8">
        <v>0</v>
      </c>
      <c r="R90" s="8">
        <v>50</v>
      </c>
      <c r="S90" s="8">
        <v>0</v>
      </c>
      <c r="T90" s="8">
        <v>0</v>
      </c>
      <c r="U90" s="8">
        <v>684</v>
      </c>
    </row>
    <row r="91" spans="1:21" ht="12.75">
      <c r="A91" s="8" t="s">
        <v>88</v>
      </c>
      <c r="B91" s="8" t="s">
        <v>22</v>
      </c>
      <c r="C91" s="8" t="s">
        <v>25</v>
      </c>
      <c r="D91" s="8" t="s">
        <v>46</v>
      </c>
      <c r="E91" s="8" t="s">
        <v>47</v>
      </c>
      <c r="F91" s="6">
        <f>Table13[[#This Row],[AMOUNT_BRK]]/Table13[[#This Row],[AMOUNT_CLASS]]</f>
        <v>0.6521739130434783</v>
      </c>
      <c r="G91" s="7">
        <f>Table13[[#This Row],[ORDERS_BRK]]/Table13[[#This Row],[ORDERS_CLASS]]</f>
        <v>0.6666666666666666</v>
      </c>
      <c r="H91" s="7">
        <f>Table13[[#This Row],[PASS_BRK]]/Table13[[#This Row],[ORDERS_BRK]]</f>
        <v>0</v>
      </c>
      <c r="I91" s="7">
        <f>Table13[[#This Row],[AGGR_BRK]]/Table13[[#This Row],[ORDERS_BRK]]</f>
        <v>0</v>
      </c>
      <c r="J91" s="8">
        <v>118125</v>
      </c>
      <c r="K91" s="8">
        <v>181125</v>
      </c>
      <c r="L91" s="8">
        <v>368137593.8016413</v>
      </c>
      <c r="M91" s="8">
        <v>2</v>
      </c>
      <c r="N91" s="8">
        <v>3</v>
      </c>
      <c r="O91" s="8">
        <v>21017</v>
      </c>
      <c r="P91" s="8">
        <v>0</v>
      </c>
      <c r="Q91" s="8">
        <v>0</v>
      </c>
      <c r="R91" s="8">
        <v>50</v>
      </c>
      <c r="S91" s="8">
        <v>0</v>
      </c>
      <c r="T91" s="8">
        <v>0</v>
      </c>
      <c r="U91" s="8">
        <v>684</v>
      </c>
    </row>
    <row r="92" spans="1:21" ht="12.75">
      <c r="A92" s="8" t="s">
        <v>88</v>
      </c>
      <c r="B92" s="8" t="s">
        <v>22</v>
      </c>
      <c r="C92" s="8" t="s">
        <v>25</v>
      </c>
      <c r="D92" s="8" t="s">
        <v>28</v>
      </c>
      <c r="E92" s="8" t="s">
        <v>94</v>
      </c>
      <c r="F92" s="6">
        <f>Table13[[#This Row],[AMOUNT_BRK]]/Table13[[#This Row],[AMOUNT_CLASS]]</f>
        <v>0.34782608695652173</v>
      </c>
      <c r="G92" s="7">
        <f>Table13[[#This Row],[ORDERS_BRK]]/Table13[[#This Row],[ORDERS_CLASS]]</f>
        <v>0.3333333333333333</v>
      </c>
      <c r="H92" s="7">
        <f>Table13[[#This Row],[PASS_BRK]]/Table13[[#This Row],[ORDERS_BRK]]</f>
        <v>0</v>
      </c>
      <c r="I92" s="7">
        <f>Table13[[#This Row],[AGGR_BRK]]/Table13[[#This Row],[ORDERS_BRK]]</f>
        <v>0</v>
      </c>
      <c r="J92" s="8">
        <v>63000</v>
      </c>
      <c r="K92" s="8">
        <v>181125</v>
      </c>
      <c r="L92" s="8">
        <v>368137593.8016413</v>
      </c>
      <c r="M92" s="8">
        <v>1</v>
      </c>
      <c r="N92" s="8">
        <v>3</v>
      </c>
      <c r="O92" s="8">
        <v>21017</v>
      </c>
      <c r="P92" s="8">
        <v>0</v>
      </c>
      <c r="Q92" s="8">
        <v>0</v>
      </c>
      <c r="R92" s="8">
        <v>50</v>
      </c>
      <c r="S92" s="8">
        <v>0</v>
      </c>
      <c r="T92" s="8">
        <v>0</v>
      </c>
      <c r="U92" s="8">
        <v>684</v>
      </c>
    </row>
    <row r="93" spans="1:21" ht="12.75">
      <c r="A93" s="8" t="s">
        <v>127</v>
      </c>
      <c r="B93" s="8" t="s">
        <v>128</v>
      </c>
      <c r="C93" s="8" t="s">
        <v>25</v>
      </c>
      <c r="D93" s="8" t="s">
        <v>70</v>
      </c>
      <c r="E93" s="8" t="s">
        <v>71</v>
      </c>
      <c r="F93" s="6">
        <f>Table13[[#This Row],[AMOUNT_BRK]]/Table13[[#This Row],[AMOUNT_CLASS]]</f>
        <v>0.3079928779383136</v>
      </c>
      <c r="G93" s="7">
        <f>Table13[[#This Row],[ORDERS_BRK]]/Table13[[#This Row],[ORDERS_CLASS]]</f>
        <v>0.30446194225721784</v>
      </c>
      <c r="H93" s="7">
        <f>Table13[[#This Row],[PASS_BRK]]/Table13[[#This Row],[ORDERS_BRK]]</f>
        <v>0</v>
      </c>
      <c r="I93" s="7">
        <f>Table13[[#This Row],[AGGR_BRK]]/Table13[[#This Row],[ORDERS_BRK]]</f>
        <v>0</v>
      </c>
      <c r="J93" s="8">
        <v>12722052.703965934</v>
      </c>
      <c r="K93" s="8">
        <v>41306321.07185924</v>
      </c>
      <c r="L93" s="8">
        <v>368137593.8016413</v>
      </c>
      <c r="M93" s="8">
        <v>116</v>
      </c>
      <c r="N93" s="8">
        <v>381</v>
      </c>
      <c r="O93" s="8">
        <v>21017</v>
      </c>
      <c r="P93" s="8">
        <v>0</v>
      </c>
      <c r="Q93" s="8">
        <v>20</v>
      </c>
      <c r="R93" s="8">
        <v>50</v>
      </c>
      <c r="S93" s="8">
        <v>0</v>
      </c>
      <c r="T93" s="8">
        <v>19</v>
      </c>
      <c r="U93" s="8">
        <v>684</v>
      </c>
    </row>
    <row r="94" spans="1:21" ht="12.75">
      <c r="A94" s="8" t="s">
        <v>127</v>
      </c>
      <c r="B94" s="8" t="s">
        <v>128</v>
      </c>
      <c r="C94" s="8" t="s">
        <v>25</v>
      </c>
      <c r="D94" s="8" t="s">
        <v>129</v>
      </c>
      <c r="E94" s="8" t="s">
        <v>130</v>
      </c>
      <c r="F94" s="6">
        <f>Table13[[#This Row],[AMOUNT_BRK]]/Table13[[#This Row],[AMOUNT_CLASS]]</f>
        <v>0.23369360846572415</v>
      </c>
      <c r="G94" s="7">
        <f>Table13[[#This Row],[ORDERS_BRK]]/Table13[[#This Row],[ORDERS_CLASS]]</f>
        <v>0.07349081364829396</v>
      </c>
      <c r="H94" s="7">
        <f>Table13[[#This Row],[PASS_BRK]]/Table13[[#This Row],[ORDERS_BRK]]</f>
        <v>0</v>
      </c>
      <c r="I94" s="7">
        <f>Table13[[#This Row],[AGGR_BRK]]/Table13[[#This Row],[ORDERS_BRK]]</f>
        <v>0</v>
      </c>
      <c r="J94" s="8">
        <v>9653023.223726565</v>
      </c>
      <c r="K94" s="8">
        <v>41306321.07185924</v>
      </c>
      <c r="L94" s="8">
        <v>368137593.8016413</v>
      </c>
      <c r="M94" s="8">
        <v>28</v>
      </c>
      <c r="N94" s="8">
        <v>381</v>
      </c>
      <c r="O94" s="8">
        <v>21017</v>
      </c>
      <c r="P94" s="8">
        <v>0</v>
      </c>
      <c r="Q94" s="8">
        <v>20</v>
      </c>
      <c r="R94" s="8">
        <v>50</v>
      </c>
      <c r="S94" s="8">
        <v>0</v>
      </c>
      <c r="T94" s="8">
        <v>19</v>
      </c>
      <c r="U94" s="8">
        <v>684</v>
      </c>
    </row>
    <row r="95" spans="1:21" ht="12.75">
      <c r="A95" s="8" t="s">
        <v>127</v>
      </c>
      <c r="B95" s="8" t="s">
        <v>128</v>
      </c>
      <c r="C95" s="8" t="s">
        <v>25</v>
      </c>
      <c r="D95" s="8" t="s">
        <v>65</v>
      </c>
      <c r="E95" s="8" t="s">
        <v>89</v>
      </c>
      <c r="F95" s="6">
        <f>Table13[[#This Row],[AMOUNT_BRK]]/Table13[[#This Row],[AMOUNT_CLASS]]</f>
        <v>0.1760246033696605</v>
      </c>
      <c r="G95" s="7">
        <f>Table13[[#This Row],[ORDERS_BRK]]/Table13[[#This Row],[ORDERS_CLASS]]</f>
        <v>0.09186351706036745</v>
      </c>
      <c r="H95" s="7">
        <f>Table13[[#This Row],[PASS_BRK]]/Table13[[#This Row],[ORDERS_BRK]]</f>
        <v>0</v>
      </c>
      <c r="I95" s="7">
        <f>Table13[[#This Row],[AGGR_BRK]]/Table13[[#This Row],[ORDERS_BRK]]</f>
        <v>0</v>
      </c>
      <c r="J95" s="8">
        <v>7270928.783333872</v>
      </c>
      <c r="K95" s="8">
        <v>41306321.07185924</v>
      </c>
      <c r="L95" s="8">
        <v>368137593.8016413</v>
      </c>
      <c r="M95" s="8">
        <v>35</v>
      </c>
      <c r="N95" s="8">
        <v>381</v>
      </c>
      <c r="O95" s="8">
        <v>21017</v>
      </c>
      <c r="P95" s="8">
        <v>0</v>
      </c>
      <c r="Q95" s="8">
        <v>20</v>
      </c>
      <c r="R95" s="8">
        <v>50</v>
      </c>
      <c r="S95" s="8">
        <v>0</v>
      </c>
      <c r="T95" s="8">
        <v>19</v>
      </c>
      <c r="U95" s="8">
        <v>684</v>
      </c>
    </row>
    <row r="96" spans="1:21" ht="12.75">
      <c r="A96" s="8" t="s">
        <v>127</v>
      </c>
      <c r="B96" s="8" t="s">
        <v>128</v>
      </c>
      <c r="C96" s="8" t="s">
        <v>25</v>
      </c>
      <c r="D96" s="8" t="s">
        <v>31</v>
      </c>
      <c r="E96" s="8" t="s">
        <v>93</v>
      </c>
      <c r="F96" s="6">
        <f>Table13[[#This Row],[AMOUNT_BRK]]/Table13[[#This Row],[AMOUNT_CLASS]]</f>
        <v>0.08950888628840802</v>
      </c>
      <c r="G96" s="7">
        <f>Table13[[#This Row],[ORDERS_BRK]]/Table13[[#This Row],[ORDERS_CLASS]]</f>
        <v>0.11286089238845144</v>
      </c>
      <c r="H96" s="7">
        <f>Table13[[#This Row],[PASS_BRK]]/Table13[[#This Row],[ORDERS_BRK]]</f>
        <v>0.4418604651162791</v>
      </c>
      <c r="I96" s="7">
        <f>Table13[[#This Row],[AGGR_BRK]]/Table13[[#This Row],[ORDERS_BRK]]</f>
        <v>0.46511627906976744</v>
      </c>
      <c r="J96" s="8">
        <v>3697282.7958135204</v>
      </c>
      <c r="K96" s="8">
        <v>41306321.07185924</v>
      </c>
      <c r="L96" s="8">
        <v>368137593.8016413</v>
      </c>
      <c r="M96" s="8">
        <v>43</v>
      </c>
      <c r="N96" s="8">
        <v>381</v>
      </c>
      <c r="O96" s="8">
        <v>21017</v>
      </c>
      <c r="P96" s="8">
        <v>20</v>
      </c>
      <c r="Q96" s="8">
        <v>20</v>
      </c>
      <c r="R96" s="8">
        <v>50</v>
      </c>
      <c r="S96" s="8">
        <v>19</v>
      </c>
      <c r="T96" s="8">
        <v>19</v>
      </c>
      <c r="U96" s="8">
        <v>684</v>
      </c>
    </row>
    <row r="97" spans="1:21" ht="12.75">
      <c r="A97" s="8" t="s">
        <v>127</v>
      </c>
      <c r="B97" s="8" t="s">
        <v>128</v>
      </c>
      <c r="C97" s="8" t="s">
        <v>25</v>
      </c>
      <c r="D97" s="8" t="s">
        <v>67</v>
      </c>
      <c r="E97" s="8" t="s">
        <v>131</v>
      </c>
      <c r="F97" s="6">
        <f>Table13[[#This Row],[AMOUNT_BRK]]/Table13[[#This Row],[AMOUNT_CLASS]]</f>
        <v>0.06386226970985727</v>
      </c>
      <c r="G97" s="7">
        <f>Table13[[#This Row],[ORDERS_BRK]]/Table13[[#This Row],[ORDERS_CLASS]]</f>
        <v>0.07874015748031496</v>
      </c>
      <c r="H97" s="7">
        <f>Table13[[#This Row],[PASS_BRK]]/Table13[[#This Row],[ORDERS_BRK]]</f>
        <v>0</v>
      </c>
      <c r="I97" s="7">
        <f>Table13[[#This Row],[AGGR_BRK]]/Table13[[#This Row],[ORDERS_BRK]]</f>
        <v>0</v>
      </c>
      <c r="J97" s="8">
        <v>2637915.4170130356</v>
      </c>
      <c r="K97" s="8">
        <v>41306321.07185924</v>
      </c>
      <c r="L97" s="8">
        <v>368137593.8016413</v>
      </c>
      <c r="M97" s="8">
        <v>30</v>
      </c>
      <c r="N97" s="8">
        <v>381</v>
      </c>
      <c r="O97" s="8">
        <v>21017</v>
      </c>
      <c r="P97" s="8">
        <v>0</v>
      </c>
      <c r="Q97" s="8">
        <v>20</v>
      </c>
      <c r="R97" s="8">
        <v>50</v>
      </c>
      <c r="S97" s="8">
        <v>0</v>
      </c>
      <c r="T97" s="8">
        <v>19</v>
      </c>
      <c r="U97" s="8">
        <v>684</v>
      </c>
    </row>
    <row r="98" spans="1:21" ht="12.75">
      <c r="A98" s="8" t="s">
        <v>127</v>
      </c>
      <c r="B98" s="8" t="s">
        <v>128</v>
      </c>
      <c r="C98" s="8" t="s">
        <v>25</v>
      </c>
      <c r="D98" s="8" t="s">
        <v>23</v>
      </c>
      <c r="E98" s="8" t="s">
        <v>24</v>
      </c>
      <c r="F98" s="6">
        <f>Table13[[#This Row],[AMOUNT_BRK]]/Table13[[#This Row],[AMOUNT_CLASS]]</f>
        <v>0.04515584262459118</v>
      </c>
      <c r="G98" s="7">
        <f>Table13[[#This Row],[ORDERS_BRK]]/Table13[[#This Row],[ORDERS_CLASS]]</f>
        <v>0.2047244094488189</v>
      </c>
      <c r="H98" s="7">
        <f>Table13[[#This Row],[PASS_BRK]]/Table13[[#This Row],[ORDERS_BRK]]</f>
        <v>0</v>
      </c>
      <c r="I98" s="7">
        <f>Table13[[#This Row],[AGGR_BRK]]/Table13[[#This Row],[ORDERS_BRK]]</f>
        <v>0</v>
      </c>
      <c r="J98" s="8">
        <v>1865221.7337217103</v>
      </c>
      <c r="K98" s="8">
        <v>41306321.07185924</v>
      </c>
      <c r="L98" s="8">
        <v>368137593.8016413</v>
      </c>
      <c r="M98" s="8">
        <v>78</v>
      </c>
      <c r="N98" s="8">
        <v>381</v>
      </c>
      <c r="O98" s="8">
        <v>21017</v>
      </c>
      <c r="P98" s="8">
        <v>0</v>
      </c>
      <c r="Q98" s="8">
        <v>20</v>
      </c>
      <c r="R98" s="8">
        <v>50</v>
      </c>
      <c r="S98" s="8">
        <v>0</v>
      </c>
      <c r="T98" s="8">
        <v>19</v>
      </c>
      <c r="U98" s="8">
        <v>684</v>
      </c>
    </row>
    <row r="99" spans="1:21" ht="12.75">
      <c r="A99" s="8" t="s">
        <v>127</v>
      </c>
      <c r="B99" s="8" t="s">
        <v>128</v>
      </c>
      <c r="C99" s="8" t="s">
        <v>25</v>
      </c>
      <c r="D99" s="8" t="s">
        <v>26</v>
      </c>
      <c r="E99" s="8" t="s">
        <v>69</v>
      </c>
      <c r="F99" s="6">
        <f>Table13[[#This Row],[AMOUNT_BRK]]/Table13[[#This Row],[AMOUNT_CLASS]]</f>
        <v>0.03399840651933242</v>
      </c>
      <c r="G99" s="7">
        <f>Table13[[#This Row],[ORDERS_BRK]]/Table13[[#This Row],[ORDERS_CLASS]]</f>
        <v>0.028871391076115485</v>
      </c>
      <c r="H99" s="7">
        <f>Table13[[#This Row],[PASS_BRK]]/Table13[[#This Row],[ORDERS_BRK]]</f>
        <v>0</v>
      </c>
      <c r="I99" s="7">
        <f>Table13[[#This Row],[AGGR_BRK]]/Table13[[#This Row],[ORDERS_BRK]]</f>
        <v>0</v>
      </c>
      <c r="J99" s="8">
        <v>1404349.0956191374</v>
      </c>
      <c r="K99" s="8">
        <v>41306321.07185924</v>
      </c>
      <c r="L99" s="8">
        <v>368137593.8016413</v>
      </c>
      <c r="M99" s="8">
        <v>11</v>
      </c>
      <c r="N99" s="8">
        <v>381</v>
      </c>
      <c r="O99" s="8">
        <v>21017</v>
      </c>
      <c r="P99" s="8">
        <v>0</v>
      </c>
      <c r="Q99" s="8">
        <v>20</v>
      </c>
      <c r="R99" s="8">
        <v>50</v>
      </c>
      <c r="S99" s="8">
        <v>0</v>
      </c>
      <c r="T99" s="8">
        <v>19</v>
      </c>
      <c r="U99" s="8">
        <v>684</v>
      </c>
    </row>
    <row r="100" spans="1:21" ht="12.75">
      <c r="A100" s="8" t="s">
        <v>127</v>
      </c>
      <c r="B100" s="8" t="s">
        <v>128</v>
      </c>
      <c r="C100" s="8" t="s">
        <v>25</v>
      </c>
      <c r="D100" s="8" t="s">
        <v>124</v>
      </c>
      <c r="E100" s="8" t="s">
        <v>66</v>
      </c>
      <c r="F100" s="6">
        <f>Table13[[#This Row],[AMOUNT_BRK]]/Table13[[#This Row],[AMOUNT_CLASS]]</f>
        <v>0.030761705215397013</v>
      </c>
      <c r="G100" s="7">
        <f>Table13[[#This Row],[ORDERS_BRK]]/Table13[[#This Row],[ORDERS_CLASS]]</f>
        <v>0.06036745406824147</v>
      </c>
      <c r="H100" s="7">
        <f>Table13[[#This Row],[PASS_BRK]]/Table13[[#This Row],[ORDERS_BRK]]</f>
        <v>0</v>
      </c>
      <c r="I100" s="7">
        <f>Table13[[#This Row],[AGGR_BRK]]/Table13[[#This Row],[ORDERS_BRK]]</f>
        <v>0</v>
      </c>
      <c r="J100" s="8">
        <v>1270652.872345076</v>
      </c>
      <c r="K100" s="8">
        <v>41306321.07185924</v>
      </c>
      <c r="L100" s="8">
        <v>368137593.8016413</v>
      </c>
      <c r="M100" s="8">
        <v>23</v>
      </c>
      <c r="N100" s="8">
        <v>381</v>
      </c>
      <c r="O100" s="8">
        <v>21017</v>
      </c>
      <c r="P100" s="8">
        <v>0</v>
      </c>
      <c r="Q100" s="8">
        <v>20</v>
      </c>
      <c r="R100" s="8">
        <v>50</v>
      </c>
      <c r="S100" s="8">
        <v>0</v>
      </c>
      <c r="T100" s="8">
        <v>19</v>
      </c>
      <c r="U100" s="8">
        <v>684</v>
      </c>
    </row>
    <row r="101" spans="1:21" ht="12.75">
      <c r="A101" s="8" t="s">
        <v>127</v>
      </c>
      <c r="B101" s="8" t="s">
        <v>128</v>
      </c>
      <c r="C101" s="8" t="s">
        <v>25</v>
      </c>
      <c r="D101" s="8" t="s">
        <v>30</v>
      </c>
      <c r="E101" s="8" t="s">
        <v>86</v>
      </c>
      <c r="F101" s="6">
        <f>Table13[[#This Row],[AMOUNT_BRK]]/Table13[[#This Row],[AMOUNT_CLASS]]</f>
        <v>0.017088834571163836</v>
      </c>
      <c r="G101" s="7">
        <f>Table13[[#This Row],[ORDERS_BRK]]/Table13[[#This Row],[ORDERS_CLASS]]</f>
        <v>0.03674540682414698</v>
      </c>
      <c r="H101" s="7">
        <f>Table13[[#This Row],[PASS_BRK]]/Table13[[#This Row],[ORDERS_BRK]]</f>
        <v>0</v>
      </c>
      <c r="I101" s="7">
        <f>Table13[[#This Row],[AGGR_BRK]]/Table13[[#This Row],[ORDERS_BRK]]</f>
        <v>0</v>
      </c>
      <c r="J101" s="8">
        <v>705876.8875403814</v>
      </c>
      <c r="K101" s="8">
        <v>41306321.07185924</v>
      </c>
      <c r="L101" s="8">
        <v>368137593.8016413</v>
      </c>
      <c r="M101" s="8">
        <v>14</v>
      </c>
      <c r="N101" s="8">
        <v>381</v>
      </c>
      <c r="O101" s="8">
        <v>21017</v>
      </c>
      <c r="P101" s="8">
        <v>0</v>
      </c>
      <c r="Q101" s="8">
        <v>20</v>
      </c>
      <c r="R101" s="8">
        <v>50</v>
      </c>
      <c r="S101" s="8">
        <v>0</v>
      </c>
      <c r="T101" s="8">
        <v>19</v>
      </c>
      <c r="U101" s="8">
        <v>684</v>
      </c>
    </row>
    <row r="102" spans="1:21" ht="12.75">
      <c r="A102" s="8" t="s">
        <v>127</v>
      </c>
      <c r="B102" s="8" t="s">
        <v>128</v>
      </c>
      <c r="C102" s="8" t="s">
        <v>25</v>
      </c>
      <c r="D102" s="8" t="s">
        <v>27</v>
      </c>
      <c r="E102" s="8" t="s">
        <v>132</v>
      </c>
      <c r="F102" s="6">
        <f>Table13[[#This Row],[AMOUNT_BRK]]/Table13[[#This Row],[AMOUNT_CLASS]]</f>
        <v>0.0015202041031635678</v>
      </c>
      <c r="G102" s="7">
        <f>Table13[[#This Row],[ORDERS_BRK]]/Table13[[#This Row],[ORDERS_CLASS]]</f>
        <v>0.005249343832020997</v>
      </c>
      <c r="H102" s="7">
        <f>Table13[[#This Row],[PASS_BRK]]/Table13[[#This Row],[ORDERS_BRK]]</f>
        <v>0</v>
      </c>
      <c r="I102" s="7">
        <f>Table13[[#This Row],[AGGR_BRK]]/Table13[[#This Row],[ORDERS_BRK]]</f>
        <v>0</v>
      </c>
      <c r="J102" s="8">
        <v>62794.03878003216</v>
      </c>
      <c r="K102" s="8">
        <v>41306321.07185924</v>
      </c>
      <c r="L102" s="8">
        <v>368137593.8016413</v>
      </c>
      <c r="M102" s="8">
        <v>2</v>
      </c>
      <c r="N102" s="8">
        <v>381</v>
      </c>
      <c r="O102" s="8">
        <v>21017</v>
      </c>
      <c r="P102" s="8">
        <v>0</v>
      </c>
      <c r="Q102" s="8">
        <v>20</v>
      </c>
      <c r="R102" s="8">
        <v>50</v>
      </c>
      <c r="S102" s="8">
        <v>0</v>
      </c>
      <c r="T102" s="8">
        <v>19</v>
      </c>
      <c r="U102" s="8">
        <v>684</v>
      </c>
    </row>
    <row r="103" spans="1:21" ht="12.75">
      <c r="A103" s="8" t="s">
        <v>127</v>
      </c>
      <c r="B103" s="8" t="s">
        <v>128</v>
      </c>
      <c r="C103" s="8" t="s">
        <v>25</v>
      </c>
      <c r="D103" s="8" t="s">
        <v>133</v>
      </c>
      <c r="E103" s="8" t="s">
        <v>134</v>
      </c>
      <c r="F103" s="6">
        <f>Table13[[#This Row],[AMOUNT_BRK]]/Table13[[#This Row],[AMOUNT_CLASS]]</f>
        <v>0.0003927611943890253</v>
      </c>
      <c r="G103" s="7">
        <f>Table13[[#This Row],[ORDERS_BRK]]/Table13[[#This Row],[ORDERS_CLASS]]</f>
        <v>0.0026246719160104987</v>
      </c>
      <c r="H103" s="7">
        <f>Table13[[#This Row],[PASS_BRK]]/Table13[[#This Row],[ORDERS_BRK]]</f>
        <v>0</v>
      </c>
      <c r="I103" s="7">
        <f>Table13[[#This Row],[AGGR_BRK]]/Table13[[#This Row],[ORDERS_BRK]]</f>
        <v>0</v>
      </c>
      <c r="J103" s="8">
        <v>16223.52</v>
      </c>
      <c r="K103" s="8">
        <v>41306321.07185924</v>
      </c>
      <c r="L103" s="8">
        <v>368137593.8016413</v>
      </c>
      <c r="M103" s="8">
        <v>1</v>
      </c>
      <c r="N103" s="8">
        <v>381</v>
      </c>
      <c r="O103" s="8">
        <v>21017</v>
      </c>
      <c r="P103" s="8">
        <v>0</v>
      </c>
      <c r="Q103" s="8">
        <v>20</v>
      </c>
      <c r="R103" s="8">
        <v>50</v>
      </c>
      <c r="S103" s="8">
        <v>0</v>
      </c>
      <c r="T103" s="8">
        <v>19</v>
      </c>
      <c r="U103" s="8">
        <v>684</v>
      </c>
    </row>
    <row r="104" spans="1:21" ht="12.75">
      <c r="A104" s="8" t="s">
        <v>127</v>
      </c>
      <c r="B104" s="8" t="s">
        <v>128</v>
      </c>
      <c r="C104" s="8" t="s">
        <v>29</v>
      </c>
      <c r="D104" s="8" t="s">
        <v>70</v>
      </c>
      <c r="E104" s="8" t="s">
        <v>71</v>
      </c>
      <c r="F104" s="6">
        <f>Table13[[#This Row],[AMOUNT_BRK]]/Table13[[#This Row],[AMOUNT_CLASS]]</f>
        <v>0.45283461303476</v>
      </c>
      <c r="G104" s="7">
        <f>Table13[[#This Row],[ORDERS_BRK]]/Table13[[#This Row],[ORDERS_CLASS]]</f>
        <v>0.3963282937365011</v>
      </c>
      <c r="H104" s="7">
        <f>Table13[[#This Row],[PASS_BRK]]/Table13[[#This Row],[ORDERS_BRK]]</f>
        <v>0</v>
      </c>
      <c r="I104" s="7">
        <f>Table13[[#This Row],[AGGR_BRK]]/Table13[[#This Row],[ORDERS_BRK]]</f>
        <v>0</v>
      </c>
      <c r="J104" s="8">
        <v>33571998.36846842</v>
      </c>
      <c r="K104" s="8">
        <v>74137438.70743246</v>
      </c>
      <c r="L104" s="8">
        <v>368137593.8016413</v>
      </c>
      <c r="M104" s="8">
        <v>367</v>
      </c>
      <c r="N104" s="8">
        <v>926</v>
      </c>
      <c r="O104" s="8">
        <v>21017</v>
      </c>
      <c r="P104" s="8">
        <v>0</v>
      </c>
      <c r="Q104" s="8">
        <v>1</v>
      </c>
      <c r="R104" s="8">
        <v>50</v>
      </c>
      <c r="S104" s="8">
        <v>0</v>
      </c>
      <c r="T104" s="8">
        <v>18</v>
      </c>
      <c r="U104" s="8">
        <v>684</v>
      </c>
    </row>
    <row r="105" spans="1:21" ht="12.75">
      <c r="A105" s="8" t="s">
        <v>127</v>
      </c>
      <c r="B105" s="8" t="s">
        <v>128</v>
      </c>
      <c r="C105" s="8" t="s">
        <v>29</v>
      </c>
      <c r="D105" s="8" t="s">
        <v>129</v>
      </c>
      <c r="E105" s="8" t="s">
        <v>130</v>
      </c>
      <c r="F105" s="6">
        <f>Table13[[#This Row],[AMOUNT_BRK]]/Table13[[#This Row],[AMOUNT_CLASS]]</f>
        <v>0.1494629800860794</v>
      </c>
      <c r="G105" s="7">
        <f>Table13[[#This Row],[ORDERS_BRK]]/Table13[[#This Row],[ORDERS_CLASS]]</f>
        <v>0.0939524838012959</v>
      </c>
      <c r="H105" s="7">
        <f>Table13[[#This Row],[PASS_BRK]]/Table13[[#This Row],[ORDERS_BRK]]</f>
        <v>0</v>
      </c>
      <c r="I105" s="7">
        <f>Table13[[#This Row],[AGGR_BRK]]/Table13[[#This Row],[ORDERS_BRK]]</f>
        <v>0</v>
      </c>
      <c r="J105" s="8">
        <v>11080802.525161909</v>
      </c>
      <c r="K105" s="8">
        <v>74137438.70743246</v>
      </c>
      <c r="L105" s="8">
        <v>368137593.8016413</v>
      </c>
      <c r="M105" s="8">
        <v>87</v>
      </c>
      <c r="N105" s="8">
        <v>926</v>
      </c>
      <c r="O105" s="8">
        <v>21017</v>
      </c>
      <c r="P105" s="8">
        <v>0</v>
      </c>
      <c r="Q105" s="8">
        <v>1</v>
      </c>
      <c r="R105" s="8">
        <v>50</v>
      </c>
      <c r="S105" s="8">
        <v>0</v>
      </c>
      <c r="T105" s="8">
        <v>18</v>
      </c>
      <c r="U105" s="8">
        <v>684</v>
      </c>
    </row>
    <row r="106" spans="1:21" ht="12.75">
      <c r="A106" s="8" t="s">
        <v>127</v>
      </c>
      <c r="B106" s="8" t="s">
        <v>128</v>
      </c>
      <c r="C106" s="8" t="s">
        <v>29</v>
      </c>
      <c r="D106" s="8" t="s">
        <v>65</v>
      </c>
      <c r="E106" s="8" t="s">
        <v>89</v>
      </c>
      <c r="F106" s="6">
        <f>Table13[[#This Row],[AMOUNT_BRK]]/Table13[[#This Row],[AMOUNT_CLASS]]</f>
        <v>0.10257311259068697</v>
      </c>
      <c r="G106" s="7">
        <f>Table13[[#This Row],[ORDERS_BRK]]/Table13[[#This Row],[ORDERS_CLASS]]</f>
        <v>0.10367170626349892</v>
      </c>
      <c r="H106" s="7">
        <f>Table13[[#This Row],[PASS_BRK]]/Table13[[#This Row],[ORDERS_BRK]]</f>
        <v>0</v>
      </c>
      <c r="I106" s="7">
        <f>Table13[[#This Row],[AGGR_BRK]]/Table13[[#This Row],[ORDERS_BRK]]</f>
        <v>0</v>
      </c>
      <c r="J106" s="8">
        <v>7604507.847722624</v>
      </c>
      <c r="K106" s="8">
        <v>74137438.70743246</v>
      </c>
      <c r="L106" s="8">
        <v>368137593.8016413</v>
      </c>
      <c r="M106" s="8">
        <v>96</v>
      </c>
      <c r="N106" s="8">
        <v>926</v>
      </c>
      <c r="O106" s="8">
        <v>21017</v>
      </c>
      <c r="P106" s="8">
        <v>0</v>
      </c>
      <c r="Q106" s="8">
        <v>1</v>
      </c>
      <c r="R106" s="8">
        <v>50</v>
      </c>
      <c r="S106" s="8">
        <v>0</v>
      </c>
      <c r="T106" s="8">
        <v>18</v>
      </c>
      <c r="U106" s="8">
        <v>684</v>
      </c>
    </row>
    <row r="107" spans="1:21" ht="12.75">
      <c r="A107" s="8" t="s">
        <v>127</v>
      </c>
      <c r="B107" s="8" t="s">
        <v>128</v>
      </c>
      <c r="C107" s="8" t="s">
        <v>29</v>
      </c>
      <c r="D107" s="8" t="s">
        <v>31</v>
      </c>
      <c r="E107" s="8" t="s">
        <v>93</v>
      </c>
      <c r="F107" s="6">
        <f>Table13[[#This Row],[AMOUNT_BRK]]/Table13[[#This Row],[AMOUNT_CLASS]]</f>
        <v>0.08946838488172437</v>
      </c>
      <c r="G107" s="7">
        <f>Table13[[#This Row],[ORDERS_BRK]]/Table13[[#This Row],[ORDERS_CLASS]]</f>
        <v>0.29049676025917925</v>
      </c>
      <c r="H107" s="7">
        <f>Table13[[#This Row],[PASS_BRK]]/Table13[[#This Row],[ORDERS_BRK]]</f>
        <v>0.9888475836431226</v>
      </c>
      <c r="I107" s="7">
        <f>Table13[[#This Row],[AGGR_BRK]]/Table13[[#This Row],[ORDERS_BRK]]</f>
        <v>0.007434944237918215</v>
      </c>
      <c r="J107" s="8">
        <v>6632956.900421818</v>
      </c>
      <c r="K107" s="8">
        <v>74137438.70743246</v>
      </c>
      <c r="L107" s="8">
        <v>368137593.8016413</v>
      </c>
      <c r="M107" s="8">
        <v>269</v>
      </c>
      <c r="N107" s="8">
        <v>926</v>
      </c>
      <c r="O107" s="8">
        <v>21017</v>
      </c>
      <c r="P107" s="8">
        <v>2</v>
      </c>
      <c r="Q107" s="8">
        <v>1</v>
      </c>
      <c r="R107" s="8">
        <v>50</v>
      </c>
      <c r="S107" s="8">
        <v>266</v>
      </c>
      <c r="T107" s="8">
        <v>18</v>
      </c>
      <c r="U107" s="8">
        <v>684</v>
      </c>
    </row>
    <row r="108" spans="1:21" ht="12.75">
      <c r="A108" s="8" t="s">
        <v>127</v>
      </c>
      <c r="B108" s="8" t="s">
        <v>128</v>
      </c>
      <c r="C108" s="8" t="s">
        <v>29</v>
      </c>
      <c r="D108" s="8" t="s">
        <v>67</v>
      </c>
      <c r="E108" s="8" t="s">
        <v>131</v>
      </c>
      <c r="F108" s="6">
        <f>Table13[[#This Row],[AMOUNT_BRK]]/Table13[[#This Row],[AMOUNT_CLASS]]</f>
        <v>0.0644545789175654</v>
      </c>
      <c r="G108" s="7">
        <f>Table13[[#This Row],[ORDERS_BRK]]/Table13[[#This Row],[ORDERS_CLASS]]</f>
        <v>0.10367170626349892</v>
      </c>
      <c r="H108" s="7">
        <f>Table13[[#This Row],[PASS_BRK]]/Table13[[#This Row],[ORDERS_BRK]]</f>
        <v>0</v>
      </c>
      <c r="I108" s="7">
        <f>Table13[[#This Row],[AGGR_BRK]]/Table13[[#This Row],[ORDERS_BRK]]</f>
        <v>0</v>
      </c>
      <c r="J108" s="8">
        <v>4778497.393914374</v>
      </c>
      <c r="K108" s="8">
        <v>74137438.70743246</v>
      </c>
      <c r="L108" s="8">
        <v>368137593.8016413</v>
      </c>
      <c r="M108" s="8">
        <v>96</v>
      </c>
      <c r="N108" s="8">
        <v>926</v>
      </c>
      <c r="O108" s="8">
        <v>21017</v>
      </c>
      <c r="P108" s="8">
        <v>0</v>
      </c>
      <c r="Q108" s="8">
        <v>1</v>
      </c>
      <c r="R108" s="8">
        <v>50</v>
      </c>
      <c r="S108" s="8">
        <v>0</v>
      </c>
      <c r="T108" s="8">
        <v>18</v>
      </c>
      <c r="U108" s="8">
        <v>684</v>
      </c>
    </row>
    <row r="109" spans="1:21" ht="12.75">
      <c r="A109" s="8" t="s">
        <v>127</v>
      </c>
      <c r="B109" s="8" t="s">
        <v>128</v>
      </c>
      <c r="C109" s="8" t="s">
        <v>29</v>
      </c>
      <c r="D109" s="8" t="s">
        <v>124</v>
      </c>
      <c r="E109" s="8" t="s">
        <v>66</v>
      </c>
      <c r="F109" s="6">
        <f>Table13[[#This Row],[AMOUNT_BRK]]/Table13[[#This Row],[AMOUNT_CLASS]]</f>
        <v>0.06102125502986501</v>
      </c>
      <c r="G109" s="7">
        <f>Table13[[#This Row],[ORDERS_BRK]]/Table13[[#This Row],[ORDERS_CLASS]]</f>
        <v>0.10367170626349892</v>
      </c>
      <c r="H109" s="7">
        <f>Table13[[#This Row],[PASS_BRK]]/Table13[[#This Row],[ORDERS_BRK]]</f>
        <v>0</v>
      </c>
      <c r="I109" s="7">
        <f>Table13[[#This Row],[AGGR_BRK]]/Table13[[#This Row],[ORDERS_BRK]]</f>
        <v>0</v>
      </c>
      <c r="J109" s="8">
        <v>4523959.554627222</v>
      </c>
      <c r="K109" s="8">
        <v>74137438.70743246</v>
      </c>
      <c r="L109" s="8">
        <v>368137593.8016413</v>
      </c>
      <c r="M109" s="8">
        <v>96</v>
      </c>
      <c r="N109" s="8">
        <v>926</v>
      </c>
      <c r="O109" s="8">
        <v>21017</v>
      </c>
      <c r="P109" s="8">
        <v>0</v>
      </c>
      <c r="Q109" s="8">
        <v>1</v>
      </c>
      <c r="R109" s="8">
        <v>50</v>
      </c>
      <c r="S109" s="8">
        <v>0</v>
      </c>
      <c r="T109" s="8">
        <v>18</v>
      </c>
      <c r="U109" s="8">
        <v>684</v>
      </c>
    </row>
    <row r="110" spans="1:21" ht="12.75">
      <c r="A110" s="8" t="s">
        <v>127</v>
      </c>
      <c r="B110" s="8" t="s">
        <v>128</v>
      </c>
      <c r="C110" s="8" t="s">
        <v>29</v>
      </c>
      <c r="D110" s="8" t="s">
        <v>23</v>
      </c>
      <c r="E110" s="8" t="s">
        <v>24</v>
      </c>
      <c r="F110" s="6">
        <f>Table13[[#This Row],[AMOUNT_BRK]]/Table13[[#This Row],[AMOUNT_CLASS]]</f>
        <v>0.03531035186251692</v>
      </c>
      <c r="G110" s="7">
        <f>Table13[[#This Row],[ORDERS_BRK]]/Table13[[#This Row],[ORDERS_CLASS]]</f>
        <v>0.11447084233261338</v>
      </c>
      <c r="H110" s="7">
        <f>Table13[[#This Row],[PASS_BRK]]/Table13[[#This Row],[ORDERS_BRK]]</f>
        <v>0</v>
      </c>
      <c r="I110" s="7">
        <f>Table13[[#This Row],[AGGR_BRK]]/Table13[[#This Row],[ORDERS_BRK]]</f>
        <v>0</v>
      </c>
      <c r="J110" s="8">
        <v>2617819.046945222</v>
      </c>
      <c r="K110" s="8">
        <v>74137438.70743246</v>
      </c>
      <c r="L110" s="8">
        <v>368137593.8016413</v>
      </c>
      <c r="M110" s="8">
        <v>106</v>
      </c>
      <c r="N110" s="8">
        <v>926</v>
      </c>
      <c r="O110" s="8">
        <v>21017</v>
      </c>
      <c r="P110" s="8">
        <v>0</v>
      </c>
      <c r="Q110" s="8">
        <v>1</v>
      </c>
      <c r="R110" s="8">
        <v>50</v>
      </c>
      <c r="S110" s="8">
        <v>0</v>
      </c>
      <c r="T110" s="8">
        <v>18</v>
      </c>
      <c r="U110" s="8">
        <v>684</v>
      </c>
    </row>
    <row r="111" spans="1:21" ht="12.75">
      <c r="A111" s="8" t="s">
        <v>127</v>
      </c>
      <c r="B111" s="8" t="s">
        <v>128</v>
      </c>
      <c r="C111" s="8" t="s">
        <v>29</v>
      </c>
      <c r="D111" s="8" t="s">
        <v>30</v>
      </c>
      <c r="E111" s="8" t="s">
        <v>86</v>
      </c>
      <c r="F111" s="6">
        <f>Table13[[#This Row],[AMOUNT_BRK]]/Table13[[#This Row],[AMOUNT_CLASS]]</f>
        <v>0.03161478276071436</v>
      </c>
      <c r="G111" s="7">
        <f>Table13[[#This Row],[ORDERS_BRK]]/Table13[[#This Row],[ORDERS_CLASS]]</f>
        <v>0.042116630669546434</v>
      </c>
      <c r="H111" s="7">
        <f>Table13[[#This Row],[PASS_BRK]]/Table13[[#This Row],[ORDERS_BRK]]</f>
        <v>0</v>
      </c>
      <c r="I111" s="7">
        <f>Table13[[#This Row],[AGGR_BRK]]/Table13[[#This Row],[ORDERS_BRK]]</f>
        <v>0</v>
      </c>
      <c r="J111" s="8">
        <v>2343839.0191712533</v>
      </c>
      <c r="K111" s="8">
        <v>74137438.70743246</v>
      </c>
      <c r="L111" s="8">
        <v>368137593.8016413</v>
      </c>
      <c r="M111" s="8">
        <v>39</v>
      </c>
      <c r="N111" s="8">
        <v>926</v>
      </c>
      <c r="O111" s="8">
        <v>21017</v>
      </c>
      <c r="P111" s="8">
        <v>0</v>
      </c>
      <c r="Q111" s="8">
        <v>1</v>
      </c>
      <c r="R111" s="8">
        <v>50</v>
      </c>
      <c r="S111" s="8">
        <v>0</v>
      </c>
      <c r="T111" s="8">
        <v>18</v>
      </c>
      <c r="U111" s="8">
        <v>684</v>
      </c>
    </row>
    <row r="112" spans="1:21" ht="12.75">
      <c r="A112" s="8" t="s">
        <v>127</v>
      </c>
      <c r="B112" s="8" t="s">
        <v>128</v>
      </c>
      <c r="C112" s="8" t="s">
        <v>29</v>
      </c>
      <c r="D112" s="8" t="s">
        <v>133</v>
      </c>
      <c r="E112" s="8" t="s">
        <v>134</v>
      </c>
      <c r="F112" s="6">
        <f>Table13[[#This Row],[AMOUNT_BRK]]/Table13[[#This Row],[AMOUNT_CLASS]]</f>
        <v>0.02335101954131097</v>
      </c>
      <c r="G112" s="7">
        <f>Table13[[#This Row],[ORDERS_BRK]]/Table13[[#This Row],[ORDERS_CLASS]]</f>
        <v>0.00755939524838013</v>
      </c>
      <c r="H112" s="7">
        <f>Table13[[#This Row],[PASS_BRK]]/Table13[[#This Row],[ORDERS_BRK]]</f>
        <v>0</v>
      </c>
      <c r="I112" s="7">
        <f>Table13[[#This Row],[AGGR_BRK]]/Table13[[#This Row],[ORDERS_BRK]]</f>
        <v>0</v>
      </c>
      <c r="J112" s="8">
        <v>1731184.7799999998</v>
      </c>
      <c r="K112" s="8">
        <v>74137438.70743246</v>
      </c>
      <c r="L112" s="8">
        <v>368137593.8016413</v>
      </c>
      <c r="M112" s="8">
        <v>7</v>
      </c>
      <c r="N112" s="8">
        <v>926</v>
      </c>
      <c r="O112" s="8">
        <v>21017</v>
      </c>
      <c r="P112" s="8">
        <v>0</v>
      </c>
      <c r="Q112" s="8">
        <v>1</v>
      </c>
      <c r="R112" s="8">
        <v>50</v>
      </c>
      <c r="S112" s="8">
        <v>0</v>
      </c>
      <c r="T112" s="8">
        <v>18</v>
      </c>
      <c r="U112" s="8">
        <v>684</v>
      </c>
    </row>
    <row r="113" spans="1:21" ht="12.75">
      <c r="A113" s="8" t="s">
        <v>127</v>
      </c>
      <c r="B113" s="8" t="s">
        <v>128</v>
      </c>
      <c r="C113" s="8" t="s">
        <v>29</v>
      </c>
      <c r="D113" s="8" t="s">
        <v>27</v>
      </c>
      <c r="E113" s="8" t="s">
        <v>132</v>
      </c>
      <c r="F113" s="6">
        <f>Table13[[#This Row],[AMOUNT_BRK]]/Table13[[#This Row],[AMOUNT_CLASS]]</f>
        <v>0.007231140525438877</v>
      </c>
      <c r="G113" s="7">
        <f>Table13[[#This Row],[ORDERS_BRK]]/Table13[[#This Row],[ORDERS_CLASS]]</f>
        <v>0.01079913606911447</v>
      </c>
      <c r="H113" s="7">
        <f>Table13[[#This Row],[PASS_BRK]]/Table13[[#This Row],[ORDERS_BRK]]</f>
        <v>0</v>
      </c>
      <c r="I113" s="7">
        <f>Table13[[#This Row],[AGGR_BRK]]/Table13[[#This Row],[ORDERS_BRK]]</f>
        <v>0</v>
      </c>
      <c r="J113" s="8">
        <v>536098.2374895557</v>
      </c>
      <c r="K113" s="8">
        <v>74137438.70743246</v>
      </c>
      <c r="L113" s="8">
        <v>368137593.8016413</v>
      </c>
      <c r="M113" s="8">
        <v>10</v>
      </c>
      <c r="N113" s="8">
        <v>926</v>
      </c>
      <c r="O113" s="8">
        <v>21017</v>
      </c>
      <c r="P113" s="8">
        <v>0</v>
      </c>
      <c r="Q113" s="8">
        <v>1</v>
      </c>
      <c r="R113" s="8">
        <v>50</v>
      </c>
      <c r="S113" s="8">
        <v>0</v>
      </c>
      <c r="T113" s="8">
        <v>18</v>
      </c>
      <c r="U113" s="8">
        <v>684</v>
      </c>
    </row>
    <row r="114" spans="1:21" ht="12.75">
      <c r="A114" s="8" t="s">
        <v>127</v>
      </c>
      <c r="B114" s="8" t="s">
        <v>128</v>
      </c>
      <c r="C114" s="8" t="s">
        <v>29</v>
      </c>
      <c r="D114" s="8" t="s">
        <v>26</v>
      </c>
      <c r="E114" s="8" t="s">
        <v>69</v>
      </c>
      <c r="F114" s="6">
        <f>Table13[[#This Row],[AMOUNT_BRK]]/Table13[[#This Row],[AMOUNT_CLASS]]</f>
        <v>0.000742404990406892</v>
      </c>
      <c r="G114" s="7">
        <f>Table13[[#This Row],[ORDERS_BRK]]/Table13[[#This Row],[ORDERS_CLASS]]</f>
        <v>0.014038876889848811</v>
      </c>
      <c r="H114" s="7">
        <f>Table13[[#This Row],[PASS_BRK]]/Table13[[#This Row],[ORDERS_BRK]]</f>
        <v>0</v>
      </c>
      <c r="I114" s="7">
        <f>Table13[[#This Row],[AGGR_BRK]]/Table13[[#This Row],[ORDERS_BRK]]</f>
        <v>0</v>
      </c>
      <c r="J114" s="8">
        <v>55040.00447238294</v>
      </c>
      <c r="K114" s="8">
        <v>74137438.70743246</v>
      </c>
      <c r="L114" s="8">
        <v>368137593.8016413</v>
      </c>
      <c r="M114" s="8">
        <v>13</v>
      </c>
      <c r="N114" s="8">
        <v>926</v>
      </c>
      <c r="O114" s="8">
        <v>21017</v>
      </c>
      <c r="P114" s="8">
        <v>0</v>
      </c>
      <c r="Q114" s="8">
        <v>1</v>
      </c>
      <c r="R114" s="8">
        <v>50</v>
      </c>
      <c r="S114" s="8">
        <v>0</v>
      </c>
      <c r="T114" s="8">
        <v>18</v>
      </c>
      <c r="U114" s="8">
        <v>684</v>
      </c>
    </row>
    <row r="115" spans="1:21" ht="12.75">
      <c r="A115" s="8" t="s">
        <v>68</v>
      </c>
      <c r="B115" s="8" t="s">
        <v>128</v>
      </c>
      <c r="C115" s="8" t="s">
        <v>25</v>
      </c>
      <c r="D115" s="8" t="s">
        <v>28</v>
      </c>
      <c r="E115" s="8" t="s">
        <v>94</v>
      </c>
      <c r="F115" s="6">
        <f>Table13[[#This Row],[AMOUNT_BRK]]/Table13[[#This Row],[AMOUNT_CLASS]]</f>
        <v>1</v>
      </c>
      <c r="G115" s="7">
        <f>Table13[[#This Row],[ORDERS_BRK]]/Table13[[#This Row],[ORDERS_CLASS]]</f>
        <v>1</v>
      </c>
      <c r="H115" s="7">
        <f>Table13[[#This Row],[PASS_BRK]]/Table13[[#This Row],[ORDERS_BRK]]</f>
        <v>0</v>
      </c>
      <c r="I115" s="7">
        <f>Table13[[#This Row],[AGGR_BRK]]/Table13[[#This Row],[ORDERS_BRK]]</f>
        <v>0</v>
      </c>
      <c r="J115" s="8">
        <v>86900</v>
      </c>
      <c r="K115" s="8">
        <v>86900</v>
      </c>
      <c r="L115" s="8">
        <v>368137593.8016413</v>
      </c>
      <c r="M115" s="8">
        <v>2</v>
      </c>
      <c r="N115" s="8">
        <v>2</v>
      </c>
      <c r="O115" s="8">
        <v>21017</v>
      </c>
      <c r="P115" s="8">
        <v>0</v>
      </c>
      <c r="Q115" s="8">
        <v>0</v>
      </c>
      <c r="R115" s="8">
        <v>50</v>
      </c>
      <c r="S115" s="8">
        <v>0</v>
      </c>
      <c r="T115" s="8">
        <v>0</v>
      </c>
      <c r="U115" s="8">
        <v>684</v>
      </c>
    </row>
    <row r="116" spans="1:21" ht="12.75">
      <c r="A116" s="8" t="s">
        <v>68</v>
      </c>
      <c r="B116" s="8" t="s">
        <v>22</v>
      </c>
      <c r="C116" s="8" t="s">
        <v>25</v>
      </c>
      <c r="D116" s="8" t="s">
        <v>28</v>
      </c>
      <c r="E116" s="8" t="s">
        <v>94</v>
      </c>
      <c r="F116" s="6">
        <f>Table13[[#This Row],[AMOUNT_BRK]]/Table13[[#This Row],[AMOUNT_CLASS]]</f>
        <v>0.37817723971363887</v>
      </c>
      <c r="G116" s="7">
        <f>Table13[[#This Row],[ORDERS_BRK]]/Table13[[#This Row],[ORDERS_CLASS]]</f>
        <v>0.16216216216216217</v>
      </c>
      <c r="H116" s="7">
        <f>Table13[[#This Row],[PASS_BRK]]/Table13[[#This Row],[ORDERS_BRK]]</f>
        <v>0</v>
      </c>
      <c r="I116" s="7">
        <f>Table13[[#This Row],[AGGR_BRK]]/Table13[[#This Row],[ORDERS_BRK]]</f>
        <v>0</v>
      </c>
      <c r="J116" s="8">
        <v>10978135.424</v>
      </c>
      <c r="K116" s="8">
        <v>29029074.91818598</v>
      </c>
      <c r="L116" s="8">
        <v>368137593.8016413</v>
      </c>
      <c r="M116" s="8">
        <v>6</v>
      </c>
      <c r="N116" s="8">
        <v>37</v>
      </c>
      <c r="O116" s="8">
        <v>21017</v>
      </c>
      <c r="P116" s="8">
        <v>0</v>
      </c>
      <c r="Q116" s="8">
        <v>0</v>
      </c>
      <c r="R116" s="8">
        <v>50</v>
      </c>
      <c r="S116" s="8">
        <v>0</v>
      </c>
      <c r="T116" s="8">
        <v>0</v>
      </c>
      <c r="U116" s="8">
        <v>684</v>
      </c>
    </row>
    <row r="117" spans="1:21" ht="12.75">
      <c r="A117" s="8" t="s">
        <v>68</v>
      </c>
      <c r="B117" s="8" t="s">
        <v>22</v>
      </c>
      <c r="C117" s="8" t="s">
        <v>25</v>
      </c>
      <c r="D117" s="8" t="s">
        <v>40</v>
      </c>
      <c r="E117" s="8" t="s">
        <v>41</v>
      </c>
      <c r="F117" s="6">
        <f>Table13[[#This Row],[AMOUNT_BRK]]/Table13[[#This Row],[AMOUNT_CLASS]]</f>
        <v>0.2769586893080384</v>
      </c>
      <c r="G117" s="7">
        <f>Table13[[#This Row],[ORDERS_BRK]]/Table13[[#This Row],[ORDERS_CLASS]]</f>
        <v>0.2972972972972973</v>
      </c>
      <c r="H117" s="7">
        <f>Table13[[#This Row],[PASS_BRK]]/Table13[[#This Row],[ORDERS_BRK]]</f>
        <v>0</v>
      </c>
      <c r="I117" s="7">
        <f>Table13[[#This Row],[AGGR_BRK]]/Table13[[#This Row],[ORDERS_BRK]]</f>
        <v>0</v>
      </c>
      <c r="J117" s="8">
        <v>8039854.541165641</v>
      </c>
      <c r="K117" s="8">
        <v>29029074.91818598</v>
      </c>
      <c r="L117" s="8">
        <v>368137593.8016413</v>
      </c>
      <c r="M117" s="8">
        <v>11</v>
      </c>
      <c r="N117" s="8">
        <v>37</v>
      </c>
      <c r="O117" s="8">
        <v>21017</v>
      </c>
      <c r="P117" s="8">
        <v>0</v>
      </c>
      <c r="Q117" s="8">
        <v>0</v>
      </c>
      <c r="R117" s="8">
        <v>50</v>
      </c>
      <c r="S117" s="8">
        <v>0</v>
      </c>
      <c r="T117" s="8">
        <v>0</v>
      </c>
      <c r="U117" s="8">
        <v>684</v>
      </c>
    </row>
    <row r="118" spans="1:21" ht="12.75">
      <c r="A118" s="8" t="s">
        <v>68</v>
      </c>
      <c r="B118" s="8" t="s">
        <v>22</v>
      </c>
      <c r="C118" s="8" t="s">
        <v>25</v>
      </c>
      <c r="D118" s="8" t="s">
        <v>46</v>
      </c>
      <c r="E118" s="8" t="s">
        <v>47</v>
      </c>
      <c r="F118" s="6">
        <f>Table13[[#This Row],[AMOUNT_BRK]]/Table13[[#This Row],[AMOUNT_CLASS]]</f>
        <v>0.09824827851746867</v>
      </c>
      <c r="G118" s="7">
        <f>Table13[[#This Row],[ORDERS_BRK]]/Table13[[#This Row],[ORDERS_CLASS]]</f>
        <v>0.10810810810810811</v>
      </c>
      <c r="H118" s="7">
        <f>Table13[[#This Row],[PASS_BRK]]/Table13[[#This Row],[ORDERS_BRK]]</f>
        <v>0</v>
      </c>
      <c r="I118" s="7">
        <f>Table13[[#This Row],[AGGR_BRK]]/Table13[[#This Row],[ORDERS_BRK]]</f>
        <v>0</v>
      </c>
      <c r="J118" s="8">
        <v>2852056.6376664</v>
      </c>
      <c r="K118" s="8">
        <v>29029074.91818598</v>
      </c>
      <c r="L118" s="8">
        <v>368137593.8016413</v>
      </c>
      <c r="M118" s="8">
        <v>4</v>
      </c>
      <c r="N118" s="8">
        <v>37</v>
      </c>
      <c r="O118" s="8">
        <v>21017</v>
      </c>
      <c r="P118" s="8">
        <v>0</v>
      </c>
      <c r="Q118" s="8">
        <v>0</v>
      </c>
      <c r="R118" s="8">
        <v>50</v>
      </c>
      <c r="S118" s="8">
        <v>0</v>
      </c>
      <c r="T118" s="8">
        <v>0</v>
      </c>
      <c r="U118" s="8">
        <v>684</v>
      </c>
    </row>
    <row r="119" spans="1:21" ht="12.75">
      <c r="A119" s="8" t="s">
        <v>68</v>
      </c>
      <c r="B119" s="8" t="s">
        <v>22</v>
      </c>
      <c r="C119" s="8" t="s">
        <v>25</v>
      </c>
      <c r="D119" s="8" t="s">
        <v>72</v>
      </c>
      <c r="E119" s="8" t="s">
        <v>73</v>
      </c>
      <c r="F119" s="6">
        <f>Table13[[#This Row],[AMOUNT_BRK]]/Table13[[#This Row],[AMOUNT_CLASS]]</f>
        <v>0.07100680203561953</v>
      </c>
      <c r="G119" s="7">
        <f>Table13[[#This Row],[ORDERS_BRK]]/Table13[[#This Row],[ORDERS_CLASS]]</f>
        <v>0.10810810810810811</v>
      </c>
      <c r="H119" s="7">
        <f>Table13[[#This Row],[PASS_BRK]]/Table13[[#This Row],[ORDERS_BRK]]</f>
        <v>0</v>
      </c>
      <c r="I119" s="7">
        <f>Table13[[#This Row],[AGGR_BRK]]/Table13[[#This Row],[ORDERS_BRK]]</f>
        <v>0</v>
      </c>
      <c r="J119" s="8">
        <v>2061261.7759928</v>
      </c>
      <c r="K119" s="8">
        <v>29029074.91818598</v>
      </c>
      <c r="L119" s="8">
        <v>368137593.8016413</v>
      </c>
      <c r="M119" s="8">
        <v>4</v>
      </c>
      <c r="N119" s="8">
        <v>37</v>
      </c>
      <c r="O119" s="8">
        <v>21017</v>
      </c>
      <c r="P119" s="8">
        <v>0</v>
      </c>
      <c r="Q119" s="8">
        <v>0</v>
      </c>
      <c r="R119" s="8">
        <v>50</v>
      </c>
      <c r="S119" s="8">
        <v>0</v>
      </c>
      <c r="T119" s="8">
        <v>0</v>
      </c>
      <c r="U119" s="8">
        <v>684</v>
      </c>
    </row>
    <row r="120" spans="1:21" ht="12.75">
      <c r="A120" s="8" t="s">
        <v>68</v>
      </c>
      <c r="B120" s="8" t="s">
        <v>22</v>
      </c>
      <c r="C120" s="8" t="s">
        <v>25</v>
      </c>
      <c r="D120" s="8" t="s">
        <v>67</v>
      </c>
      <c r="E120" s="8" t="s">
        <v>90</v>
      </c>
      <c r="F120" s="6">
        <f>Table13[[#This Row],[AMOUNT_BRK]]/Table13[[#This Row],[AMOUNT_CLASS]]</f>
        <v>0.04651543336484592</v>
      </c>
      <c r="G120" s="7">
        <f>Table13[[#This Row],[ORDERS_BRK]]/Table13[[#This Row],[ORDERS_CLASS]]</f>
        <v>0.05405405405405406</v>
      </c>
      <c r="H120" s="7">
        <f>Table13[[#This Row],[PASS_BRK]]/Table13[[#This Row],[ORDERS_BRK]]</f>
        <v>0</v>
      </c>
      <c r="I120" s="7">
        <f>Table13[[#This Row],[AGGR_BRK]]/Table13[[#This Row],[ORDERS_BRK]]</f>
        <v>0</v>
      </c>
      <c r="J120" s="8">
        <v>1350300</v>
      </c>
      <c r="K120" s="8">
        <v>29029074.91818598</v>
      </c>
      <c r="L120" s="8">
        <v>368137593.8016413</v>
      </c>
      <c r="M120" s="8">
        <v>2</v>
      </c>
      <c r="N120" s="8">
        <v>37</v>
      </c>
      <c r="O120" s="8">
        <v>21017</v>
      </c>
      <c r="P120" s="8">
        <v>0</v>
      </c>
      <c r="Q120" s="8">
        <v>0</v>
      </c>
      <c r="R120" s="8">
        <v>50</v>
      </c>
      <c r="S120" s="8">
        <v>0</v>
      </c>
      <c r="T120" s="8">
        <v>0</v>
      </c>
      <c r="U120" s="8">
        <v>684</v>
      </c>
    </row>
    <row r="121" spans="1:21" ht="12.75">
      <c r="A121" s="8" t="s">
        <v>68</v>
      </c>
      <c r="B121" s="8" t="s">
        <v>22</v>
      </c>
      <c r="C121" s="8" t="s">
        <v>25</v>
      </c>
      <c r="D121" s="8" t="s">
        <v>65</v>
      </c>
      <c r="E121" s="8" t="s">
        <v>89</v>
      </c>
      <c r="F121" s="6">
        <f>Table13[[#This Row],[AMOUNT_BRK]]/Table13[[#This Row],[AMOUNT_CLASS]]</f>
        <v>0.03428713618347014</v>
      </c>
      <c r="G121" s="7">
        <f>Table13[[#This Row],[ORDERS_BRK]]/Table13[[#This Row],[ORDERS_CLASS]]</f>
        <v>0.05405405405405406</v>
      </c>
      <c r="H121" s="7">
        <f>Table13[[#This Row],[PASS_BRK]]/Table13[[#This Row],[ORDERS_BRK]]</f>
        <v>0</v>
      </c>
      <c r="I121" s="7">
        <f>Table13[[#This Row],[AGGR_BRK]]/Table13[[#This Row],[ORDERS_BRK]]</f>
        <v>0</v>
      </c>
      <c r="J121" s="8">
        <v>995323.845</v>
      </c>
      <c r="K121" s="8">
        <v>29029074.91818598</v>
      </c>
      <c r="L121" s="8">
        <v>368137593.8016413</v>
      </c>
      <c r="M121" s="8">
        <v>2</v>
      </c>
      <c r="N121" s="8">
        <v>37</v>
      </c>
      <c r="O121" s="8">
        <v>21017</v>
      </c>
      <c r="P121" s="8">
        <v>0</v>
      </c>
      <c r="Q121" s="8">
        <v>0</v>
      </c>
      <c r="R121" s="8">
        <v>50</v>
      </c>
      <c r="S121" s="8">
        <v>0</v>
      </c>
      <c r="T121" s="8">
        <v>0</v>
      </c>
      <c r="U121" s="8">
        <v>684</v>
      </c>
    </row>
    <row r="122" spans="1:21" ht="12.75">
      <c r="A122" s="8" t="s">
        <v>68</v>
      </c>
      <c r="B122" s="8" t="s">
        <v>22</v>
      </c>
      <c r="C122" s="8" t="s">
        <v>25</v>
      </c>
      <c r="D122" s="8" t="s">
        <v>122</v>
      </c>
      <c r="E122" s="8" t="s">
        <v>123</v>
      </c>
      <c r="F122" s="6">
        <f>Table13[[#This Row],[AMOUNT_BRK]]/Table13[[#This Row],[AMOUNT_CLASS]]</f>
        <v>0.02931543641671027</v>
      </c>
      <c r="G122" s="7">
        <f>Table13[[#This Row],[ORDERS_BRK]]/Table13[[#This Row],[ORDERS_CLASS]]</f>
        <v>0.02702702702702703</v>
      </c>
      <c r="H122" s="7">
        <f>Table13[[#This Row],[PASS_BRK]]/Table13[[#This Row],[ORDERS_BRK]]</f>
        <v>0</v>
      </c>
      <c r="I122" s="7">
        <f>Table13[[#This Row],[AGGR_BRK]]/Table13[[#This Row],[ORDERS_BRK]]</f>
        <v>0</v>
      </c>
      <c r="J122" s="8">
        <v>851000</v>
      </c>
      <c r="K122" s="8">
        <v>29029074.91818598</v>
      </c>
      <c r="L122" s="8">
        <v>368137593.8016413</v>
      </c>
      <c r="M122" s="8">
        <v>1</v>
      </c>
      <c r="N122" s="8">
        <v>37</v>
      </c>
      <c r="O122" s="8">
        <v>21017</v>
      </c>
      <c r="P122" s="8">
        <v>0</v>
      </c>
      <c r="Q122" s="8">
        <v>0</v>
      </c>
      <c r="R122" s="8">
        <v>50</v>
      </c>
      <c r="S122" s="8">
        <v>0</v>
      </c>
      <c r="T122" s="8">
        <v>0</v>
      </c>
      <c r="U122" s="8">
        <v>684</v>
      </c>
    </row>
    <row r="123" spans="1:21" ht="12.75">
      <c r="A123" s="8" t="s">
        <v>68</v>
      </c>
      <c r="B123" s="8" t="s">
        <v>22</v>
      </c>
      <c r="C123" s="8" t="s">
        <v>25</v>
      </c>
      <c r="D123" s="8" t="s">
        <v>124</v>
      </c>
      <c r="E123" s="8" t="s">
        <v>66</v>
      </c>
      <c r="F123" s="6">
        <f>Table13[[#This Row],[AMOUNT_BRK]]/Table13[[#This Row],[AMOUNT_CLASS]]</f>
        <v>0.02528196976409211</v>
      </c>
      <c r="G123" s="7">
        <f>Table13[[#This Row],[ORDERS_BRK]]/Table13[[#This Row],[ORDERS_CLASS]]</f>
        <v>0.10810810810810811</v>
      </c>
      <c r="H123" s="7">
        <f>Table13[[#This Row],[PASS_BRK]]/Table13[[#This Row],[ORDERS_BRK]]</f>
        <v>0</v>
      </c>
      <c r="I123" s="7">
        <f>Table13[[#This Row],[AGGR_BRK]]/Table13[[#This Row],[ORDERS_BRK]]</f>
        <v>0</v>
      </c>
      <c r="J123" s="8">
        <v>733912.1943611426</v>
      </c>
      <c r="K123" s="8">
        <v>29029074.91818598</v>
      </c>
      <c r="L123" s="8">
        <v>368137593.8016413</v>
      </c>
      <c r="M123" s="8">
        <v>4</v>
      </c>
      <c r="N123" s="8">
        <v>37</v>
      </c>
      <c r="O123" s="8">
        <v>21017</v>
      </c>
      <c r="P123" s="8">
        <v>0</v>
      </c>
      <c r="Q123" s="8">
        <v>0</v>
      </c>
      <c r="R123" s="8">
        <v>50</v>
      </c>
      <c r="S123" s="8">
        <v>0</v>
      </c>
      <c r="T123" s="8">
        <v>0</v>
      </c>
      <c r="U123" s="8">
        <v>684</v>
      </c>
    </row>
    <row r="124" spans="1:21" ht="12.75">
      <c r="A124" s="8" t="s">
        <v>68</v>
      </c>
      <c r="B124" s="8" t="s">
        <v>22</v>
      </c>
      <c r="C124" s="8" t="s">
        <v>25</v>
      </c>
      <c r="D124" s="8" t="s">
        <v>125</v>
      </c>
      <c r="E124" s="8" t="s">
        <v>126</v>
      </c>
      <c r="F124" s="9">
        <f>Table13[[#This Row],[AMOUNT_BRK]]/Table13[[#This Row],[AMOUNT_CLASS]]</f>
        <v>0.021178766520556374</v>
      </c>
      <c r="G124" s="7">
        <f>Table13[[#This Row],[ORDERS_BRK]]/Table13[[#This Row],[ORDERS_CLASS]]</f>
        <v>0.02702702702702703</v>
      </c>
      <c r="H124" s="7">
        <f>Table13[[#This Row],[PASS_BRK]]/Table13[[#This Row],[ORDERS_BRK]]</f>
        <v>0</v>
      </c>
      <c r="I124" s="7">
        <f>Table13[[#This Row],[AGGR_BRK]]/Table13[[#This Row],[ORDERS_BRK]]</f>
        <v>0</v>
      </c>
      <c r="J124" s="8">
        <v>614800</v>
      </c>
      <c r="K124" s="8">
        <v>29029074.91818598</v>
      </c>
      <c r="L124" s="8">
        <v>368137593.8016413</v>
      </c>
      <c r="M124" s="8">
        <v>1</v>
      </c>
      <c r="N124" s="8">
        <v>37</v>
      </c>
      <c r="O124" s="8">
        <v>21017</v>
      </c>
      <c r="P124" s="8">
        <v>0</v>
      </c>
      <c r="Q124" s="8">
        <v>0</v>
      </c>
      <c r="R124" s="8">
        <v>50</v>
      </c>
      <c r="S124" s="8">
        <v>0</v>
      </c>
      <c r="T124" s="8">
        <v>0</v>
      </c>
      <c r="U124" s="8">
        <v>684</v>
      </c>
    </row>
    <row r="125" spans="1:21" ht="12.75">
      <c r="A125" s="8" t="s">
        <v>68</v>
      </c>
      <c r="B125" s="8" t="s">
        <v>22</v>
      </c>
      <c r="C125" s="8" t="s">
        <v>25</v>
      </c>
      <c r="D125" s="8" t="s">
        <v>23</v>
      </c>
      <c r="E125" s="8" t="s">
        <v>85</v>
      </c>
      <c r="F125" s="9">
        <f>Table13[[#This Row],[AMOUNT_BRK]]/Table13[[#This Row],[AMOUNT_CLASS]]</f>
        <v>0.019030248175559886</v>
      </c>
      <c r="G125" s="7">
        <f>Table13[[#This Row],[ORDERS_BRK]]/Table13[[#This Row],[ORDERS_CLASS]]</f>
        <v>0.05405405405405406</v>
      </c>
      <c r="H125" s="7">
        <f>Table13[[#This Row],[PASS_BRK]]/Table13[[#This Row],[ORDERS_BRK]]</f>
        <v>0</v>
      </c>
      <c r="I125" s="7">
        <f>Table13[[#This Row],[AGGR_BRK]]/Table13[[#This Row],[ORDERS_BRK]]</f>
        <v>0</v>
      </c>
      <c r="J125" s="8">
        <v>552430.5</v>
      </c>
      <c r="K125" s="8">
        <v>29029074.91818598</v>
      </c>
      <c r="L125" s="8">
        <v>368137593.8016413</v>
      </c>
      <c r="M125" s="8">
        <v>2</v>
      </c>
      <c r="N125" s="8">
        <v>37</v>
      </c>
      <c r="O125" s="8">
        <v>21017</v>
      </c>
      <c r="P125" s="8">
        <v>0</v>
      </c>
      <c r="Q125" s="8">
        <v>0</v>
      </c>
      <c r="R125" s="8">
        <v>50</v>
      </c>
      <c r="S125" s="8">
        <v>0</v>
      </c>
      <c r="T125" s="8">
        <v>0</v>
      </c>
      <c r="U125" s="8">
        <v>684</v>
      </c>
    </row>
    <row r="126" spans="1:21" ht="12.75">
      <c r="A126" s="8" t="s">
        <v>68</v>
      </c>
      <c r="B126" s="8" t="s">
        <v>22</v>
      </c>
      <c r="C126" s="8" t="s">
        <v>29</v>
      </c>
      <c r="D126" s="8" t="s">
        <v>28</v>
      </c>
      <c r="E126" s="8" t="s">
        <v>94</v>
      </c>
      <c r="F126" s="9">
        <f>Table13[[#This Row],[AMOUNT_BRK]]/Table13[[#This Row],[AMOUNT_CLASS]]</f>
        <v>0.3450027011968405</v>
      </c>
      <c r="G126" s="7">
        <f>Table13[[#This Row],[ORDERS_BRK]]/Table13[[#This Row],[ORDERS_CLASS]]</f>
        <v>0.2</v>
      </c>
      <c r="H126" s="7">
        <f>Table13[[#This Row],[PASS_BRK]]/Table13[[#This Row],[ORDERS_BRK]]</f>
        <v>0</v>
      </c>
      <c r="I126" s="7">
        <f>Table13[[#This Row],[AGGR_BRK]]/Table13[[#This Row],[ORDERS_BRK]]</f>
        <v>0</v>
      </c>
      <c r="J126" s="8">
        <v>432026.6</v>
      </c>
      <c r="K126" s="8">
        <v>1252241.21</v>
      </c>
      <c r="L126" s="8">
        <v>368137593.8016413</v>
      </c>
      <c r="M126" s="8">
        <v>6</v>
      </c>
      <c r="N126" s="8">
        <v>30</v>
      </c>
      <c r="O126" s="8">
        <v>21017</v>
      </c>
      <c r="P126" s="8">
        <v>0</v>
      </c>
      <c r="Q126" s="8">
        <v>0</v>
      </c>
      <c r="R126" s="8">
        <v>50</v>
      </c>
      <c r="S126" s="8">
        <v>0</v>
      </c>
      <c r="T126" s="8">
        <v>0</v>
      </c>
      <c r="U126" s="8">
        <v>684</v>
      </c>
    </row>
    <row r="127" spans="1:21" ht="12.75">
      <c r="A127" s="8" t="s">
        <v>68</v>
      </c>
      <c r="B127" s="8" t="s">
        <v>22</v>
      </c>
      <c r="C127" s="8" t="s">
        <v>29</v>
      </c>
      <c r="D127" s="8" t="s">
        <v>124</v>
      </c>
      <c r="E127" s="8" t="s">
        <v>66</v>
      </c>
      <c r="F127" s="9">
        <f>Table13[[#This Row],[AMOUNT_BRK]]/Table13[[#This Row],[AMOUNT_CLASS]]</f>
        <v>0.3232575056366337</v>
      </c>
      <c r="G127" s="7">
        <f>Table13[[#This Row],[ORDERS_BRK]]/Table13[[#This Row],[ORDERS_CLASS]]</f>
        <v>0.6666666666666666</v>
      </c>
      <c r="H127" s="7">
        <f>Table13[[#This Row],[PASS_BRK]]/Table13[[#This Row],[ORDERS_BRK]]</f>
        <v>0</v>
      </c>
      <c r="I127" s="7">
        <f>Table13[[#This Row],[AGGR_BRK]]/Table13[[#This Row],[ORDERS_BRK]]</f>
        <v>0</v>
      </c>
      <c r="J127" s="8">
        <v>404796.37</v>
      </c>
      <c r="K127" s="8">
        <v>1252241.21</v>
      </c>
      <c r="L127" s="8">
        <v>368137593.8016413</v>
      </c>
      <c r="M127" s="8">
        <v>20</v>
      </c>
      <c r="N127" s="8">
        <v>30</v>
      </c>
      <c r="O127" s="8">
        <v>21017</v>
      </c>
      <c r="P127" s="8">
        <v>0</v>
      </c>
      <c r="Q127" s="8">
        <v>0</v>
      </c>
      <c r="R127" s="8">
        <v>50</v>
      </c>
      <c r="S127" s="8">
        <v>0</v>
      </c>
      <c r="T127" s="8">
        <v>0</v>
      </c>
      <c r="U127" s="8">
        <v>684</v>
      </c>
    </row>
    <row r="128" spans="1:21" ht="12.75">
      <c r="A128" s="8" t="s">
        <v>68</v>
      </c>
      <c r="B128" s="8" t="s">
        <v>22</v>
      </c>
      <c r="C128" s="8" t="s">
        <v>29</v>
      </c>
      <c r="D128" s="8" t="s">
        <v>70</v>
      </c>
      <c r="E128" s="8" t="s">
        <v>71</v>
      </c>
      <c r="F128" s="9">
        <f>Table13[[#This Row],[AMOUNT_BRK]]/Table13[[#This Row],[AMOUNT_CLASS]]</f>
        <v>0.12634078701179302</v>
      </c>
      <c r="G128" s="7">
        <f>Table13[[#This Row],[ORDERS_BRK]]/Table13[[#This Row],[ORDERS_CLASS]]</f>
        <v>0.03333333333333333</v>
      </c>
      <c r="H128" s="7">
        <f>Table13[[#This Row],[PASS_BRK]]/Table13[[#This Row],[ORDERS_BRK]]</f>
        <v>0</v>
      </c>
      <c r="I128" s="7">
        <f>Table13[[#This Row],[AGGR_BRK]]/Table13[[#This Row],[ORDERS_BRK]]</f>
        <v>0</v>
      </c>
      <c r="J128" s="8">
        <v>158209.13999999998</v>
      </c>
      <c r="K128" s="8">
        <v>1252241.21</v>
      </c>
      <c r="L128" s="8">
        <v>368137593.8016413</v>
      </c>
      <c r="M128" s="8">
        <v>1</v>
      </c>
      <c r="N128" s="8">
        <v>30</v>
      </c>
      <c r="O128" s="8">
        <v>21017</v>
      </c>
      <c r="P128" s="8">
        <v>0</v>
      </c>
      <c r="Q128" s="8">
        <v>0</v>
      </c>
      <c r="R128" s="8">
        <v>50</v>
      </c>
      <c r="S128" s="8">
        <v>0</v>
      </c>
      <c r="T128" s="8">
        <v>0</v>
      </c>
      <c r="U128" s="8">
        <v>684</v>
      </c>
    </row>
    <row r="129" spans="1:21" ht="12.75">
      <c r="A129" s="8" t="s">
        <v>68</v>
      </c>
      <c r="B129" s="8" t="s">
        <v>22</v>
      </c>
      <c r="C129" s="8" t="s">
        <v>29</v>
      </c>
      <c r="D129" s="8" t="s">
        <v>72</v>
      </c>
      <c r="E129" s="8" t="s">
        <v>73</v>
      </c>
      <c r="F129" s="9">
        <f>Table13[[#This Row],[AMOUNT_BRK]]/Table13[[#This Row],[AMOUNT_CLASS]]</f>
        <v>0.08117445679654642</v>
      </c>
      <c r="G129" s="7">
        <f>Table13[[#This Row],[ORDERS_BRK]]/Table13[[#This Row],[ORDERS_CLASS]]</f>
        <v>0.03333333333333333</v>
      </c>
      <c r="H129" s="7">
        <f>Table13[[#This Row],[PASS_BRK]]/Table13[[#This Row],[ORDERS_BRK]]</f>
        <v>0</v>
      </c>
      <c r="I129" s="7">
        <f>Table13[[#This Row],[AGGR_BRK]]/Table13[[#This Row],[ORDERS_BRK]]</f>
        <v>0</v>
      </c>
      <c r="J129" s="8">
        <v>101650</v>
      </c>
      <c r="K129" s="8">
        <v>1252241.21</v>
      </c>
      <c r="L129" s="8">
        <v>368137593.8016413</v>
      </c>
      <c r="M129" s="8">
        <v>1</v>
      </c>
      <c r="N129" s="8">
        <v>30</v>
      </c>
      <c r="O129" s="8">
        <v>21017</v>
      </c>
      <c r="P129" s="8">
        <v>0</v>
      </c>
      <c r="Q129" s="8">
        <v>0</v>
      </c>
      <c r="R129" s="8">
        <v>50</v>
      </c>
      <c r="S129" s="8">
        <v>0</v>
      </c>
      <c r="T129" s="8">
        <v>0</v>
      </c>
      <c r="U129" s="8">
        <v>684</v>
      </c>
    </row>
    <row r="130" spans="1:21" ht="12.75">
      <c r="A130" s="8" t="s">
        <v>68</v>
      </c>
      <c r="B130" s="8" t="s">
        <v>22</v>
      </c>
      <c r="C130" s="8" t="s">
        <v>29</v>
      </c>
      <c r="D130" s="8" t="s">
        <v>23</v>
      </c>
      <c r="E130" s="8" t="s">
        <v>85</v>
      </c>
      <c r="F130" s="9">
        <f>Table13[[#This Row],[AMOUNT_BRK]]/Table13[[#This Row],[AMOUNT_CLASS]]</f>
        <v>0.07848408055505536</v>
      </c>
      <c r="G130" s="7">
        <f>Table13[[#This Row],[ORDERS_BRK]]/Table13[[#This Row],[ORDERS_CLASS]]</f>
        <v>0.03333333333333333</v>
      </c>
      <c r="H130" s="7">
        <f>Table13[[#This Row],[PASS_BRK]]/Table13[[#This Row],[ORDERS_BRK]]</f>
        <v>0</v>
      </c>
      <c r="I130" s="7">
        <f>Table13[[#This Row],[AGGR_BRK]]/Table13[[#This Row],[ORDERS_BRK]]</f>
        <v>0</v>
      </c>
      <c r="J130" s="8">
        <v>98281</v>
      </c>
      <c r="K130" s="8">
        <v>1252241.21</v>
      </c>
      <c r="L130" s="8">
        <v>368137593.8016413</v>
      </c>
      <c r="M130" s="8">
        <v>1</v>
      </c>
      <c r="N130" s="8">
        <v>30</v>
      </c>
      <c r="O130" s="8">
        <v>21017</v>
      </c>
      <c r="P130" s="8">
        <v>0</v>
      </c>
      <c r="Q130" s="8">
        <v>0</v>
      </c>
      <c r="R130" s="8">
        <v>50</v>
      </c>
      <c r="S130" s="8">
        <v>0</v>
      </c>
      <c r="T130" s="8">
        <v>0</v>
      </c>
      <c r="U130" s="8">
        <v>684</v>
      </c>
    </row>
    <row r="131" spans="1:21" ht="12.75">
      <c r="A131" s="8" t="s">
        <v>68</v>
      </c>
      <c r="B131" s="8" t="s">
        <v>22</v>
      </c>
      <c r="C131" s="8" t="s">
        <v>29</v>
      </c>
      <c r="D131" s="8" t="s">
        <v>23</v>
      </c>
      <c r="E131" s="8" t="s">
        <v>24</v>
      </c>
      <c r="F131" s="9">
        <f>Table13[[#This Row],[AMOUNT_BRK]]/Table13[[#This Row],[AMOUNT_CLASS]]</f>
        <v>0.045740468803130985</v>
      </c>
      <c r="G131" s="7">
        <f>Table13[[#This Row],[ORDERS_BRK]]/Table13[[#This Row],[ORDERS_CLASS]]</f>
        <v>0.03333333333333333</v>
      </c>
      <c r="H131" s="7">
        <f>Table13[[#This Row],[PASS_BRK]]/Table13[[#This Row],[ORDERS_BRK]]</f>
        <v>0</v>
      </c>
      <c r="I131" s="7">
        <f>Table13[[#This Row],[AGGR_BRK]]/Table13[[#This Row],[ORDERS_BRK]]</f>
        <v>0</v>
      </c>
      <c r="J131" s="8">
        <v>57278.1</v>
      </c>
      <c r="K131" s="8">
        <v>1252241.21</v>
      </c>
      <c r="L131" s="8">
        <v>368137593.8016413</v>
      </c>
      <c r="M131" s="8">
        <v>1</v>
      </c>
      <c r="N131" s="8">
        <v>30</v>
      </c>
      <c r="O131" s="8">
        <v>21017</v>
      </c>
      <c r="P131" s="8">
        <v>0</v>
      </c>
      <c r="Q131" s="8">
        <v>0</v>
      </c>
      <c r="R131" s="8">
        <v>50</v>
      </c>
      <c r="S131" s="8">
        <v>0</v>
      </c>
      <c r="T131" s="8">
        <v>0</v>
      </c>
      <c r="U131" s="8">
        <v>684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tabSelected="1" workbookViewId="0" topLeftCell="A1">
      <pane ySplit="1" topLeftCell="A266" activePane="bottomLeft" state="frozen"/>
      <selection pane="bottomLeft" activeCell="O276" sqref="O276"/>
    </sheetView>
  </sheetViews>
  <sheetFormatPr defaultColWidth="9.140625" defaultRowHeight="12.75"/>
  <cols>
    <col min="1" max="3" width="8.28125" style="0" bestFit="1" customWidth="1"/>
    <col min="4" max="4" width="26.7109375" style="0" bestFit="1" customWidth="1"/>
    <col min="5" max="5" width="38.28125" style="0" bestFit="1" customWidth="1"/>
    <col min="6" max="9" width="11.140625" style="0" bestFit="1" customWidth="1"/>
    <col min="10" max="12" width="12.00390625" style="0" bestFit="1" customWidth="1"/>
    <col min="13" max="21" width="8.28125" style="0" bestFit="1" customWidth="1"/>
  </cols>
  <sheetData>
    <row r="1" spans="1:21" ht="114.75">
      <c r="A1" s="20" t="s">
        <v>0</v>
      </c>
      <c r="B1" s="21" t="s">
        <v>1</v>
      </c>
      <c r="C1" s="21" t="s">
        <v>2</v>
      </c>
      <c r="D1" s="22" t="s">
        <v>15</v>
      </c>
      <c r="E1" s="21" t="s">
        <v>16</v>
      </c>
      <c r="F1" s="23" t="s">
        <v>17</v>
      </c>
      <c r="G1" s="23" t="s">
        <v>18</v>
      </c>
      <c r="H1" s="23" t="s">
        <v>19</v>
      </c>
      <c r="I1" s="23" t="s">
        <v>20</v>
      </c>
      <c r="J1" s="21" t="s">
        <v>3</v>
      </c>
      <c r="K1" s="21" t="s">
        <v>4</v>
      </c>
      <c r="L1" s="21" t="s">
        <v>5</v>
      </c>
      <c r="M1" s="21" t="s">
        <v>6</v>
      </c>
      <c r="N1" s="21" t="s">
        <v>7</v>
      </c>
      <c r="O1" s="21" t="s">
        <v>8</v>
      </c>
      <c r="P1" s="21" t="s">
        <v>9</v>
      </c>
      <c r="Q1" s="21" t="s">
        <v>10</v>
      </c>
      <c r="R1" s="21" t="s">
        <v>11</v>
      </c>
      <c r="S1" s="21" t="s">
        <v>12</v>
      </c>
      <c r="T1" s="21" t="s">
        <v>13</v>
      </c>
      <c r="U1" s="24" t="s">
        <v>14</v>
      </c>
    </row>
    <row r="2" spans="1:21" ht="12.75">
      <c r="A2" s="14" t="s">
        <v>21</v>
      </c>
      <c r="B2" s="10" t="s">
        <v>22</v>
      </c>
      <c r="C2" s="10" t="s">
        <v>29</v>
      </c>
      <c r="D2" s="10" t="s">
        <v>23</v>
      </c>
      <c r="E2" s="10" t="s">
        <v>24</v>
      </c>
      <c r="F2" s="11">
        <v>0.634645340649601</v>
      </c>
      <c r="G2" s="11">
        <v>0.5692072393576345</v>
      </c>
      <c r="H2" s="11">
        <v>0</v>
      </c>
      <c r="I2" s="11">
        <v>0</v>
      </c>
      <c r="J2" s="10">
        <v>23369905.050346557</v>
      </c>
      <c r="K2" s="10">
        <v>32015145.187460117</v>
      </c>
      <c r="L2" s="10">
        <v>368137593.8016413</v>
      </c>
      <c r="M2" s="10">
        <v>2720</v>
      </c>
      <c r="N2" s="10">
        <v>2949</v>
      </c>
      <c r="O2" s="10">
        <v>21017</v>
      </c>
      <c r="P2" s="10">
        <v>0</v>
      </c>
      <c r="Q2" s="10">
        <v>0</v>
      </c>
      <c r="R2" s="10">
        <v>50</v>
      </c>
      <c r="S2" s="10">
        <v>0</v>
      </c>
      <c r="T2" s="10">
        <v>0</v>
      </c>
      <c r="U2" s="15">
        <v>684</v>
      </c>
    </row>
    <row r="3" spans="1:21" ht="12.75">
      <c r="A3" s="16" t="s">
        <v>21</v>
      </c>
      <c r="B3" s="12" t="s">
        <v>22</v>
      </c>
      <c r="C3" s="12" t="s">
        <v>29</v>
      </c>
      <c r="D3" s="12" t="s">
        <v>26</v>
      </c>
      <c r="E3" s="12" t="s">
        <v>69</v>
      </c>
      <c r="F3" s="13">
        <v>0.23070901891946535</v>
      </c>
      <c r="G3" s="13">
        <v>0.12031608462911038</v>
      </c>
      <c r="H3" s="13">
        <v>0</v>
      </c>
      <c r="I3" s="13">
        <v>0</v>
      </c>
      <c r="J3" s="12">
        <v>8780669.561676078</v>
      </c>
      <c r="K3" s="12">
        <v>32015145.187460117</v>
      </c>
      <c r="L3" s="12">
        <v>368137593.8016413</v>
      </c>
      <c r="M3" s="12">
        <v>623</v>
      </c>
      <c r="N3" s="12">
        <v>2949</v>
      </c>
      <c r="O3" s="12">
        <v>21017</v>
      </c>
      <c r="P3" s="12">
        <v>0</v>
      </c>
      <c r="Q3" s="12">
        <v>0</v>
      </c>
      <c r="R3" s="12">
        <v>50</v>
      </c>
      <c r="S3" s="12">
        <v>0</v>
      </c>
      <c r="T3" s="12">
        <v>0</v>
      </c>
      <c r="U3" s="17">
        <v>684</v>
      </c>
    </row>
    <row r="4" spans="1:21" ht="12.75">
      <c r="A4" s="14" t="s">
        <v>21</v>
      </c>
      <c r="B4" s="10" t="s">
        <v>22</v>
      </c>
      <c r="C4" s="10" t="s">
        <v>29</v>
      </c>
      <c r="D4" s="10" t="s">
        <v>91</v>
      </c>
      <c r="E4" s="10" t="s">
        <v>92</v>
      </c>
      <c r="F4" s="11">
        <v>0.07350832079545942</v>
      </c>
      <c r="G4" s="11">
        <v>0.1050216670915116</v>
      </c>
      <c r="H4" s="11">
        <v>0</v>
      </c>
      <c r="I4" s="11">
        <v>0</v>
      </c>
      <c r="J4" s="10">
        <v>2806747.4200311173</v>
      </c>
      <c r="K4" s="10">
        <v>32015145.187460117</v>
      </c>
      <c r="L4" s="10">
        <v>368137593.8016413</v>
      </c>
      <c r="M4" s="10">
        <v>138</v>
      </c>
      <c r="N4" s="10">
        <v>2949</v>
      </c>
      <c r="O4" s="10">
        <v>21017</v>
      </c>
      <c r="P4" s="10">
        <v>0</v>
      </c>
      <c r="Q4" s="10">
        <v>0</v>
      </c>
      <c r="R4" s="10">
        <v>50</v>
      </c>
      <c r="S4" s="10">
        <v>0</v>
      </c>
      <c r="T4" s="10">
        <v>0</v>
      </c>
      <c r="U4" s="15">
        <v>684</v>
      </c>
    </row>
    <row r="5" spans="1:21" ht="12.75">
      <c r="A5" s="16" t="s">
        <v>21</v>
      </c>
      <c r="B5" s="12" t="s">
        <v>22</v>
      </c>
      <c r="C5" s="12" t="s">
        <v>29</v>
      </c>
      <c r="D5" s="12" t="s">
        <v>30</v>
      </c>
      <c r="E5" s="12" t="s">
        <v>86</v>
      </c>
      <c r="F5" s="13">
        <v>0.05998902839015799</v>
      </c>
      <c r="G5" s="13">
        <v>0.20520010196278357</v>
      </c>
      <c r="H5" s="13">
        <v>0</v>
      </c>
      <c r="I5" s="13">
        <v>0</v>
      </c>
      <c r="J5" s="12">
        <v>1730312.8964973136</v>
      </c>
      <c r="K5" s="12">
        <v>32015145.187460117</v>
      </c>
      <c r="L5" s="12">
        <v>368137593.8016413</v>
      </c>
      <c r="M5" s="12">
        <v>251</v>
      </c>
      <c r="N5" s="12">
        <v>2949</v>
      </c>
      <c r="O5" s="12">
        <v>21017</v>
      </c>
      <c r="P5" s="12">
        <v>0</v>
      </c>
      <c r="Q5" s="12">
        <v>0</v>
      </c>
      <c r="R5" s="12">
        <v>50</v>
      </c>
      <c r="S5" s="12">
        <v>0</v>
      </c>
      <c r="T5" s="12">
        <v>0</v>
      </c>
      <c r="U5" s="17">
        <v>684</v>
      </c>
    </row>
    <row r="6" spans="1:21" ht="12.75">
      <c r="A6" s="14" t="s">
        <v>21</v>
      </c>
      <c r="B6" s="10" t="s">
        <v>22</v>
      </c>
      <c r="C6" s="10" t="s">
        <v>29</v>
      </c>
      <c r="D6" s="10" t="s">
        <v>28</v>
      </c>
      <c r="E6" s="10" t="s">
        <v>94</v>
      </c>
      <c r="F6" s="11">
        <v>0.0011482912453170133</v>
      </c>
      <c r="G6" s="11">
        <v>0.0002549069589599796</v>
      </c>
      <c r="H6" s="11">
        <v>0</v>
      </c>
      <c r="I6" s="11">
        <v>1</v>
      </c>
      <c r="J6" s="10">
        <v>68781.16999999998</v>
      </c>
      <c r="K6" s="10">
        <v>32015145.187460117</v>
      </c>
      <c r="L6" s="10">
        <v>368137593.8016413</v>
      </c>
      <c r="M6" s="10">
        <v>19</v>
      </c>
      <c r="N6" s="10">
        <v>2949</v>
      </c>
      <c r="O6" s="10">
        <v>21017</v>
      </c>
      <c r="P6" s="10">
        <v>0</v>
      </c>
      <c r="Q6" s="10">
        <v>0</v>
      </c>
      <c r="R6" s="10">
        <v>50</v>
      </c>
      <c r="S6" s="10">
        <v>0</v>
      </c>
      <c r="T6" s="10">
        <v>0</v>
      </c>
      <c r="U6" s="15">
        <v>684</v>
      </c>
    </row>
    <row r="9" spans="4:9" ht="27" customHeight="1">
      <c r="D9" s="30" t="s">
        <v>135</v>
      </c>
      <c r="E9" s="36" t="s">
        <v>136</v>
      </c>
      <c r="F9" s="37"/>
      <c r="G9" s="37"/>
      <c r="H9" s="37"/>
      <c r="I9" s="38"/>
    </row>
    <row r="10" spans="4:9" ht="67.5">
      <c r="D10" s="30" t="s">
        <v>137</v>
      </c>
      <c r="E10" s="36" t="s">
        <v>168</v>
      </c>
      <c r="F10" s="37"/>
      <c r="G10" s="37"/>
      <c r="H10" s="37"/>
      <c r="I10" s="38"/>
    </row>
    <row r="11" spans="4:9" ht="121.5">
      <c r="D11" s="30" t="s">
        <v>138</v>
      </c>
      <c r="E11" s="30" t="s">
        <v>139</v>
      </c>
      <c r="F11" s="30" t="s">
        <v>140</v>
      </c>
      <c r="G11" s="30" t="s">
        <v>141</v>
      </c>
      <c r="H11" s="30" t="s">
        <v>142</v>
      </c>
      <c r="I11" s="30" t="s">
        <v>143</v>
      </c>
    </row>
    <row r="12" spans="4:9" ht="27">
      <c r="D12" s="31" t="s">
        <v>144</v>
      </c>
      <c r="E12" s="32">
        <f aca="true" t="shared" si="0" ref="E12:H16">F2</f>
        <v>0.634645340649601</v>
      </c>
      <c r="F12" s="32">
        <f t="shared" si="0"/>
        <v>0.5692072393576345</v>
      </c>
      <c r="G12" s="32">
        <f t="shared" si="0"/>
        <v>0</v>
      </c>
      <c r="H12" s="32">
        <f t="shared" si="0"/>
        <v>0</v>
      </c>
      <c r="I12" s="32">
        <v>0</v>
      </c>
    </row>
    <row r="13" spans="4:9" ht="27">
      <c r="D13" s="31" t="s">
        <v>145</v>
      </c>
      <c r="E13" s="32">
        <f t="shared" si="0"/>
        <v>0.23070901891946535</v>
      </c>
      <c r="F13" s="32">
        <f t="shared" si="0"/>
        <v>0.12031608462911038</v>
      </c>
      <c r="G13" s="32">
        <f t="shared" si="0"/>
        <v>0</v>
      </c>
      <c r="H13" s="32">
        <f t="shared" si="0"/>
        <v>0</v>
      </c>
      <c r="I13" s="32">
        <v>0</v>
      </c>
    </row>
    <row r="14" spans="4:9" ht="27">
      <c r="D14" s="31" t="s">
        <v>151</v>
      </c>
      <c r="E14" s="32">
        <f t="shared" si="0"/>
        <v>0.07350832079545942</v>
      </c>
      <c r="F14" s="32">
        <f t="shared" si="0"/>
        <v>0.1050216670915116</v>
      </c>
      <c r="G14" s="32">
        <f t="shared" si="0"/>
        <v>0</v>
      </c>
      <c r="H14" s="32">
        <f t="shared" si="0"/>
        <v>0</v>
      </c>
      <c r="I14" s="32">
        <v>0</v>
      </c>
    </row>
    <row r="15" spans="4:9" ht="27">
      <c r="D15" s="31" t="s">
        <v>146</v>
      </c>
      <c r="E15" s="32">
        <f t="shared" si="0"/>
        <v>0.05998902839015799</v>
      </c>
      <c r="F15" s="32">
        <f t="shared" si="0"/>
        <v>0.20520010196278357</v>
      </c>
      <c r="G15" s="32">
        <f t="shared" si="0"/>
        <v>0</v>
      </c>
      <c r="H15" s="32">
        <f t="shared" si="0"/>
        <v>0</v>
      </c>
      <c r="I15" s="32">
        <v>0</v>
      </c>
    </row>
    <row r="16" spans="4:9" ht="27">
      <c r="D16" s="31" t="s">
        <v>147</v>
      </c>
      <c r="E16" s="32">
        <f t="shared" si="0"/>
        <v>0.0011482912453170133</v>
      </c>
      <c r="F16" s="32">
        <f t="shared" si="0"/>
        <v>0.0002549069589599796</v>
      </c>
      <c r="G16" s="32">
        <f t="shared" si="0"/>
        <v>0</v>
      </c>
      <c r="H16" s="32">
        <f t="shared" si="0"/>
        <v>1</v>
      </c>
      <c r="I16" s="32">
        <v>0</v>
      </c>
    </row>
    <row r="18" spans="1:21" ht="12.75">
      <c r="A18" s="16" t="s">
        <v>21</v>
      </c>
      <c r="B18" s="12" t="s">
        <v>32</v>
      </c>
      <c r="C18" s="12" t="s">
        <v>29</v>
      </c>
      <c r="D18" s="12" t="s">
        <v>91</v>
      </c>
      <c r="E18" s="12" t="s">
        <v>92</v>
      </c>
      <c r="F18" s="13">
        <v>0.9175385032077674</v>
      </c>
      <c r="G18" s="13">
        <v>0.8600837404047453</v>
      </c>
      <c r="H18" s="13">
        <v>0</v>
      </c>
      <c r="I18" s="13">
        <v>0</v>
      </c>
      <c r="J18" s="12">
        <v>28913632.795615368</v>
      </c>
      <c r="K18" s="12">
        <v>29731557.816520862</v>
      </c>
      <c r="L18" s="12">
        <v>368137593.8016413</v>
      </c>
      <c r="M18" s="12">
        <v>2465</v>
      </c>
      <c r="N18" s="12">
        <v>2765</v>
      </c>
      <c r="O18" s="12">
        <v>21017</v>
      </c>
      <c r="P18" s="12">
        <v>0</v>
      </c>
      <c r="Q18" s="12">
        <v>0</v>
      </c>
      <c r="R18" s="12">
        <v>50</v>
      </c>
      <c r="S18" s="12">
        <v>0</v>
      </c>
      <c r="T18" s="12">
        <v>100</v>
      </c>
      <c r="U18" s="17">
        <v>684</v>
      </c>
    </row>
    <row r="19" spans="1:21" ht="12.75">
      <c r="A19" s="14" t="s">
        <v>21</v>
      </c>
      <c r="B19" s="10" t="s">
        <v>32</v>
      </c>
      <c r="C19" s="10" t="s">
        <v>29</v>
      </c>
      <c r="D19" s="10" t="s">
        <v>23</v>
      </c>
      <c r="E19" s="10" t="s">
        <v>24</v>
      </c>
      <c r="F19" s="11">
        <v>0.03959996144137931</v>
      </c>
      <c r="G19" s="11">
        <v>0.08862526168876483</v>
      </c>
      <c r="H19" s="11">
        <v>0</v>
      </c>
      <c r="I19" s="11">
        <v>0</v>
      </c>
      <c r="J19" s="10">
        <v>1247880.8680329567</v>
      </c>
      <c r="K19" s="10">
        <v>29731557.816520862</v>
      </c>
      <c r="L19" s="10">
        <v>368137593.8016413</v>
      </c>
      <c r="M19" s="10">
        <v>254</v>
      </c>
      <c r="N19" s="10">
        <v>2765</v>
      </c>
      <c r="O19" s="10">
        <v>21017</v>
      </c>
      <c r="P19" s="10">
        <v>0</v>
      </c>
      <c r="Q19" s="10">
        <v>0</v>
      </c>
      <c r="R19" s="10">
        <v>50</v>
      </c>
      <c r="S19" s="10">
        <v>0</v>
      </c>
      <c r="T19" s="10">
        <v>100</v>
      </c>
      <c r="U19" s="15">
        <v>684</v>
      </c>
    </row>
    <row r="20" spans="1:21" ht="12.75">
      <c r="A20" s="16" t="s">
        <v>21</v>
      </c>
      <c r="B20" s="12" t="s">
        <v>32</v>
      </c>
      <c r="C20" s="12" t="s">
        <v>29</v>
      </c>
      <c r="D20" s="12" t="s">
        <v>31</v>
      </c>
      <c r="E20" s="12" t="s">
        <v>93</v>
      </c>
      <c r="F20" s="13">
        <v>0.03798911409681712</v>
      </c>
      <c r="G20" s="13">
        <v>0.046057222609909285</v>
      </c>
      <c r="H20" s="13">
        <v>0.8106060606060606</v>
      </c>
      <c r="I20" s="13">
        <v>0</v>
      </c>
      <c r="J20" s="12">
        <v>1197119.5665206683</v>
      </c>
      <c r="K20" s="12">
        <v>29731557.816520862</v>
      </c>
      <c r="L20" s="12">
        <v>368137593.8016413</v>
      </c>
      <c r="M20" s="12">
        <v>132</v>
      </c>
      <c r="N20" s="12">
        <v>2765</v>
      </c>
      <c r="O20" s="12">
        <v>21017</v>
      </c>
      <c r="P20" s="12">
        <v>0</v>
      </c>
      <c r="Q20" s="12">
        <v>0</v>
      </c>
      <c r="R20" s="12">
        <v>50</v>
      </c>
      <c r="S20" s="12">
        <v>107</v>
      </c>
      <c r="T20" s="12">
        <v>100</v>
      </c>
      <c r="U20" s="17">
        <v>684</v>
      </c>
    </row>
    <row r="21" spans="1:21" ht="12.75">
      <c r="A21" s="14" t="s">
        <v>21</v>
      </c>
      <c r="B21" s="10" t="s">
        <v>32</v>
      </c>
      <c r="C21" s="10" t="s">
        <v>29</v>
      </c>
      <c r="D21" s="10" t="s">
        <v>26</v>
      </c>
      <c r="E21" s="10" t="s">
        <v>69</v>
      </c>
      <c r="F21" s="11">
        <v>0.004872421254035807</v>
      </c>
      <c r="G21" s="11">
        <v>0.0052337752965806</v>
      </c>
      <c r="H21" s="11">
        <v>0</v>
      </c>
      <c r="I21" s="11">
        <v>0</v>
      </c>
      <c r="J21" s="10">
        <v>153540.5854601421</v>
      </c>
      <c r="K21" s="10">
        <v>29731557.816520862</v>
      </c>
      <c r="L21" s="10">
        <v>368137593.8016413</v>
      </c>
      <c r="M21" s="10">
        <v>15</v>
      </c>
      <c r="N21" s="10">
        <v>2765</v>
      </c>
      <c r="O21" s="10">
        <v>21017</v>
      </c>
      <c r="P21" s="10">
        <v>0</v>
      </c>
      <c r="Q21" s="10">
        <v>0</v>
      </c>
      <c r="R21" s="10">
        <v>50</v>
      </c>
      <c r="S21" s="10">
        <v>0</v>
      </c>
      <c r="T21" s="10">
        <v>100</v>
      </c>
      <c r="U21" s="15">
        <v>684</v>
      </c>
    </row>
    <row r="23" spans="4:9" ht="27">
      <c r="D23" s="30" t="s">
        <v>135</v>
      </c>
      <c r="E23" s="36" t="s">
        <v>148</v>
      </c>
      <c r="F23" s="37"/>
      <c r="G23" s="37"/>
      <c r="H23" s="37"/>
      <c r="I23" s="38"/>
    </row>
    <row r="24" spans="4:9" ht="67.5">
      <c r="D24" s="30" t="s">
        <v>137</v>
      </c>
      <c r="E24" s="36" t="s">
        <v>168</v>
      </c>
      <c r="F24" s="37"/>
      <c r="G24" s="37"/>
      <c r="H24" s="37"/>
      <c r="I24" s="38"/>
    </row>
    <row r="25" spans="4:9" ht="121.5">
      <c r="D25" s="30" t="s">
        <v>138</v>
      </c>
      <c r="E25" s="30" t="s">
        <v>139</v>
      </c>
      <c r="F25" s="30" t="s">
        <v>140</v>
      </c>
      <c r="G25" s="30" t="s">
        <v>141</v>
      </c>
      <c r="H25" s="30" t="s">
        <v>142</v>
      </c>
      <c r="I25" s="30" t="s">
        <v>143</v>
      </c>
    </row>
    <row r="26" spans="4:9" ht="27">
      <c r="D26" s="31" t="s">
        <v>151</v>
      </c>
      <c r="E26" s="32">
        <f>F18</f>
        <v>0.9175385032077674</v>
      </c>
      <c r="F26" s="32">
        <f>G18</f>
        <v>0.8600837404047453</v>
      </c>
      <c r="G26" s="32">
        <f>H18</f>
        <v>0</v>
      </c>
      <c r="H26" s="32">
        <f>I18</f>
        <v>0</v>
      </c>
      <c r="I26" s="32">
        <v>0</v>
      </c>
    </row>
    <row r="27" spans="4:9" ht="27">
      <c r="D27" s="31" t="s">
        <v>144</v>
      </c>
      <c r="E27" s="32">
        <f aca="true" t="shared" si="1" ref="E27:H27">F19</f>
        <v>0.03959996144137931</v>
      </c>
      <c r="F27" s="32">
        <f t="shared" si="1"/>
        <v>0.08862526168876483</v>
      </c>
      <c r="G27" s="32">
        <f t="shared" si="1"/>
        <v>0</v>
      </c>
      <c r="H27" s="32">
        <f t="shared" si="1"/>
        <v>0</v>
      </c>
      <c r="I27" s="32">
        <v>0</v>
      </c>
    </row>
    <row r="28" spans="4:9" ht="27">
      <c r="D28" s="31" t="s">
        <v>149</v>
      </c>
      <c r="E28" s="32">
        <f aca="true" t="shared" si="2" ref="E28:H28">F20</f>
        <v>0.03798911409681712</v>
      </c>
      <c r="F28" s="32">
        <f t="shared" si="2"/>
        <v>0.046057222609909285</v>
      </c>
      <c r="G28" s="32">
        <f t="shared" si="2"/>
        <v>0.8106060606060606</v>
      </c>
      <c r="H28" s="32">
        <f t="shared" si="2"/>
        <v>0</v>
      </c>
      <c r="I28" s="32">
        <v>0</v>
      </c>
    </row>
    <row r="29" spans="4:9" ht="27">
      <c r="D29" s="31" t="s">
        <v>145</v>
      </c>
      <c r="E29" s="32">
        <f aca="true" t="shared" si="3" ref="E29:H29">F21</f>
        <v>0.004872421254035807</v>
      </c>
      <c r="F29" s="32">
        <f t="shared" si="3"/>
        <v>0.0052337752965806</v>
      </c>
      <c r="G29" s="32">
        <f t="shared" si="3"/>
        <v>0</v>
      </c>
      <c r="H29" s="32">
        <f t="shared" si="3"/>
        <v>0</v>
      </c>
      <c r="I29" s="32">
        <v>0</v>
      </c>
    </row>
    <row r="31" spans="1:21" ht="12.75">
      <c r="A31" s="16" t="s">
        <v>21</v>
      </c>
      <c r="B31" s="12" t="s">
        <v>33</v>
      </c>
      <c r="C31" s="12" t="s">
        <v>29</v>
      </c>
      <c r="D31" s="12" t="s">
        <v>91</v>
      </c>
      <c r="E31" s="12" t="s">
        <v>92</v>
      </c>
      <c r="F31" s="13">
        <v>0.56</v>
      </c>
      <c r="G31" s="13">
        <v>0.63</v>
      </c>
      <c r="H31" s="13">
        <v>0</v>
      </c>
      <c r="I31" s="13">
        <v>0</v>
      </c>
      <c r="J31" s="12">
        <v>2113456.613046115</v>
      </c>
      <c r="K31" s="12">
        <v>3389228.9774585376</v>
      </c>
      <c r="L31" s="12">
        <v>368137593.8016413</v>
      </c>
      <c r="M31" s="12">
        <v>207</v>
      </c>
      <c r="N31" s="12">
        <v>255</v>
      </c>
      <c r="O31" s="12">
        <v>21017</v>
      </c>
      <c r="P31" s="12">
        <v>0</v>
      </c>
      <c r="Q31" s="12">
        <v>7</v>
      </c>
      <c r="R31" s="12">
        <v>50</v>
      </c>
      <c r="S31" s="12">
        <v>0</v>
      </c>
      <c r="T31" s="12">
        <v>98</v>
      </c>
      <c r="U31" s="17">
        <v>684</v>
      </c>
    </row>
    <row r="32" spans="1:21" ht="12.75">
      <c r="A32" s="14" t="s">
        <v>21</v>
      </c>
      <c r="B32" s="10" t="s">
        <v>33</v>
      </c>
      <c r="C32" s="10" t="s">
        <v>29</v>
      </c>
      <c r="D32" s="10" t="s">
        <v>31</v>
      </c>
      <c r="E32" s="10" t="s">
        <v>93</v>
      </c>
      <c r="F32" s="11">
        <v>0.43</v>
      </c>
      <c r="G32" s="11">
        <v>0.36</v>
      </c>
      <c r="H32" s="11">
        <v>0.907563025210084</v>
      </c>
      <c r="I32" s="11">
        <v>0.058823529411764705</v>
      </c>
      <c r="J32" s="10">
        <v>1622480.7680329827</v>
      </c>
      <c r="K32" s="10">
        <v>3389228.9774585376</v>
      </c>
      <c r="L32" s="10">
        <v>368137593.8016413</v>
      </c>
      <c r="M32" s="10">
        <v>119</v>
      </c>
      <c r="N32" s="10">
        <v>255</v>
      </c>
      <c r="O32" s="10">
        <v>21017</v>
      </c>
      <c r="P32" s="10">
        <v>7</v>
      </c>
      <c r="Q32" s="10">
        <v>7</v>
      </c>
      <c r="R32" s="10">
        <v>50</v>
      </c>
      <c r="S32" s="10">
        <v>108</v>
      </c>
      <c r="T32" s="10">
        <v>98</v>
      </c>
      <c r="U32" s="15">
        <v>684</v>
      </c>
    </row>
    <row r="33" spans="1:21" ht="12.75">
      <c r="A33" s="16" t="s">
        <v>21</v>
      </c>
      <c r="B33" s="12" t="s">
        <v>33</v>
      </c>
      <c r="C33" s="12" t="s">
        <v>29</v>
      </c>
      <c r="D33" s="12" t="s">
        <v>26</v>
      </c>
      <c r="E33" s="12" t="s">
        <v>69</v>
      </c>
      <c r="F33" s="13">
        <v>0.0032482469083542657</v>
      </c>
      <c r="G33" s="13">
        <v>0.01</v>
      </c>
      <c r="H33" s="13">
        <v>0</v>
      </c>
      <c r="I33" s="13">
        <v>0</v>
      </c>
      <c r="J33" s="12">
        <v>11009.052547734384</v>
      </c>
      <c r="K33" s="12">
        <v>3389228.9774585376</v>
      </c>
      <c r="L33" s="12">
        <v>368137593.8016413</v>
      </c>
      <c r="M33" s="12">
        <v>4</v>
      </c>
      <c r="N33" s="12">
        <v>255</v>
      </c>
      <c r="O33" s="12">
        <v>21017</v>
      </c>
      <c r="P33" s="12">
        <v>0</v>
      </c>
      <c r="Q33" s="12">
        <v>7</v>
      </c>
      <c r="R33" s="12">
        <v>50</v>
      </c>
      <c r="S33" s="12">
        <v>0</v>
      </c>
      <c r="T33" s="12">
        <v>98</v>
      </c>
      <c r="U33" s="17">
        <v>684</v>
      </c>
    </row>
    <row r="34" spans="1:21" ht="12.75">
      <c r="A34" s="14" t="s">
        <v>21</v>
      </c>
      <c r="B34" s="10" t="s">
        <v>33</v>
      </c>
      <c r="C34" s="10" t="s">
        <v>29</v>
      </c>
      <c r="D34" s="10" t="s">
        <v>23</v>
      </c>
      <c r="E34" s="10" t="s">
        <v>24</v>
      </c>
      <c r="F34" s="11">
        <v>0.000884187726422406</v>
      </c>
      <c r="G34" s="11">
        <v>0.00392156862745098</v>
      </c>
      <c r="H34" s="11">
        <v>0</v>
      </c>
      <c r="I34" s="11">
        <v>0</v>
      </c>
      <c r="J34" s="10">
        <v>2996.714663904</v>
      </c>
      <c r="K34" s="10">
        <v>3389228.9774585376</v>
      </c>
      <c r="L34" s="10">
        <v>368137593.8016413</v>
      </c>
      <c r="M34" s="10">
        <v>1</v>
      </c>
      <c r="N34" s="10">
        <v>255</v>
      </c>
      <c r="O34" s="10">
        <v>21017</v>
      </c>
      <c r="P34" s="10">
        <v>0</v>
      </c>
      <c r="Q34" s="10">
        <v>7</v>
      </c>
      <c r="R34" s="10">
        <v>50</v>
      </c>
      <c r="S34" s="10">
        <v>0</v>
      </c>
      <c r="T34" s="10">
        <v>98</v>
      </c>
      <c r="U34" s="15">
        <v>684</v>
      </c>
    </row>
    <row r="36" spans="4:9" ht="27">
      <c r="D36" s="30" t="s">
        <v>135</v>
      </c>
      <c r="E36" s="39" t="s">
        <v>150</v>
      </c>
      <c r="F36" s="40"/>
      <c r="G36" s="40"/>
      <c r="H36" s="40"/>
      <c r="I36" s="41"/>
    </row>
    <row r="37" spans="4:9" ht="67.5">
      <c r="D37" s="30" t="s">
        <v>137</v>
      </c>
      <c r="E37" s="36" t="s">
        <v>168</v>
      </c>
      <c r="F37" s="37"/>
      <c r="G37" s="37"/>
      <c r="H37" s="37"/>
      <c r="I37" s="38"/>
    </row>
    <row r="38" spans="4:9" ht="121.5">
      <c r="D38" s="30" t="s">
        <v>138</v>
      </c>
      <c r="E38" s="30" t="s">
        <v>139</v>
      </c>
      <c r="F38" s="30" t="s">
        <v>140</v>
      </c>
      <c r="G38" s="30" t="s">
        <v>141</v>
      </c>
      <c r="H38" s="30" t="s">
        <v>142</v>
      </c>
      <c r="I38" s="30" t="s">
        <v>143</v>
      </c>
    </row>
    <row r="39" spans="4:9" ht="27">
      <c r="D39" s="31" t="s">
        <v>151</v>
      </c>
      <c r="E39" s="32">
        <f>F31</f>
        <v>0.56</v>
      </c>
      <c r="F39" s="32">
        <f>G31</f>
        <v>0.63</v>
      </c>
      <c r="G39" s="32">
        <f>H31</f>
        <v>0</v>
      </c>
      <c r="H39" s="32">
        <f>I31</f>
        <v>0</v>
      </c>
      <c r="I39" s="32">
        <v>0</v>
      </c>
    </row>
    <row r="40" spans="4:9" ht="27">
      <c r="D40" s="31" t="s">
        <v>149</v>
      </c>
      <c r="E40" s="32">
        <f aca="true" t="shared" si="4" ref="E40:H40">F32</f>
        <v>0.43</v>
      </c>
      <c r="F40" s="32">
        <f t="shared" si="4"/>
        <v>0.36</v>
      </c>
      <c r="G40" s="32">
        <f t="shared" si="4"/>
        <v>0.907563025210084</v>
      </c>
      <c r="H40" s="32">
        <f t="shared" si="4"/>
        <v>0.058823529411764705</v>
      </c>
      <c r="I40" s="32">
        <v>0</v>
      </c>
    </row>
    <row r="41" spans="4:9" ht="27">
      <c r="D41" s="31" t="s">
        <v>145</v>
      </c>
      <c r="E41" s="32">
        <f aca="true" t="shared" si="5" ref="E41:H41">F33</f>
        <v>0.0032482469083542657</v>
      </c>
      <c r="F41" s="32">
        <f t="shared" si="5"/>
        <v>0.01</v>
      </c>
      <c r="G41" s="32">
        <f t="shared" si="5"/>
        <v>0</v>
      </c>
      <c r="H41" s="32">
        <f t="shared" si="5"/>
        <v>0</v>
      </c>
      <c r="I41" s="32">
        <v>0</v>
      </c>
    </row>
    <row r="42" spans="4:9" ht="27">
      <c r="D42" s="31" t="s">
        <v>144</v>
      </c>
      <c r="E42" s="32">
        <f aca="true" t="shared" si="6" ref="E42:H42">F34</f>
        <v>0.000884187726422406</v>
      </c>
      <c r="F42" s="32">
        <f t="shared" si="6"/>
        <v>0.00392156862745098</v>
      </c>
      <c r="G42" s="32">
        <f t="shared" si="6"/>
        <v>0</v>
      </c>
      <c r="H42" s="32">
        <f t="shared" si="6"/>
        <v>0</v>
      </c>
      <c r="I42" s="32">
        <v>0</v>
      </c>
    </row>
    <row r="45" spans="1:21" ht="114.75">
      <c r="A45" s="20" t="s">
        <v>0</v>
      </c>
      <c r="B45" s="21" t="s">
        <v>1</v>
      </c>
      <c r="C45" s="21" t="s">
        <v>2</v>
      </c>
      <c r="D45" s="22" t="s">
        <v>15</v>
      </c>
      <c r="E45" s="21" t="s">
        <v>16</v>
      </c>
      <c r="F45" s="23" t="s">
        <v>17</v>
      </c>
      <c r="G45" s="23" t="s">
        <v>18</v>
      </c>
      <c r="H45" s="23" t="s">
        <v>19</v>
      </c>
      <c r="I45" s="23" t="s">
        <v>20</v>
      </c>
      <c r="J45" s="21" t="s">
        <v>3</v>
      </c>
      <c r="K45" s="21" t="s">
        <v>4</v>
      </c>
      <c r="L45" s="21" t="s">
        <v>5</v>
      </c>
      <c r="M45" s="21" t="s">
        <v>6</v>
      </c>
      <c r="N45" s="21" t="s">
        <v>7</v>
      </c>
      <c r="O45" s="21" t="s">
        <v>8</v>
      </c>
      <c r="P45" s="21" t="s">
        <v>9</v>
      </c>
      <c r="Q45" s="21" t="s">
        <v>10</v>
      </c>
      <c r="R45" s="21" t="s">
        <v>11</v>
      </c>
      <c r="S45" s="21" t="s">
        <v>12</v>
      </c>
      <c r="T45" s="21" t="s">
        <v>13</v>
      </c>
      <c r="U45" s="24" t="s">
        <v>14</v>
      </c>
    </row>
    <row r="46" spans="1:21" ht="12.75">
      <c r="A46" s="14" t="s">
        <v>34</v>
      </c>
      <c r="B46" s="10" t="s">
        <v>22</v>
      </c>
      <c r="C46" s="10" t="s">
        <v>29</v>
      </c>
      <c r="D46" s="10" t="s">
        <v>70</v>
      </c>
      <c r="E46" s="10" t="s">
        <v>71</v>
      </c>
      <c r="F46" s="11">
        <v>0.23</v>
      </c>
      <c r="G46" s="11">
        <v>0.26</v>
      </c>
      <c r="H46" s="11">
        <v>0</v>
      </c>
      <c r="I46" s="11">
        <v>0</v>
      </c>
      <c r="J46" s="10">
        <v>2505219.1</v>
      </c>
      <c r="K46" s="10">
        <v>10431293.4618944</v>
      </c>
      <c r="L46" s="10">
        <v>368137593.8016413</v>
      </c>
      <c r="M46" s="10">
        <v>25</v>
      </c>
      <c r="N46" s="10">
        <v>93</v>
      </c>
      <c r="O46" s="10">
        <v>21017</v>
      </c>
      <c r="P46" s="10">
        <v>0</v>
      </c>
      <c r="Q46" s="10">
        <v>0</v>
      </c>
      <c r="R46" s="10">
        <v>50</v>
      </c>
      <c r="S46" s="10">
        <v>0</v>
      </c>
      <c r="T46" s="10">
        <v>0</v>
      </c>
      <c r="U46" s="15">
        <v>684</v>
      </c>
    </row>
    <row r="47" spans="1:21" ht="12.75">
      <c r="A47" s="16" t="s">
        <v>34</v>
      </c>
      <c r="B47" s="12" t="s">
        <v>22</v>
      </c>
      <c r="C47" s="12" t="s">
        <v>29</v>
      </c>
      <c r="D47" s="12" t="s">
        <v>37</v>
      </c>
      <c r="E47" s="12" t="s">
        <v>38</v>
      </c>
      <c r="F47" s="13">
        <v>0.13248654206196758</v>
      </c>
      <c r="G47" s="13">
        <v>0.06451612903225806</v>
      </c>
      <c r="H47" s="13">
        <v>0</v>
      </c>
      <c r="I47" s="13">
        <v>0</v>
      </c>
      <c r="J47" s="12">
        <v>1382006</v>
      </c>
      <c r="K47" s="12">
        <v>10431293.4618944</v>
      </c>
      <c r="L47" s="12">
        <v>368137593.8016413</v>
      </c>
      <c r="M47" s="12">
        <v>6</v>
      </c>
      <c r="N47" s="12">
        <v>93</v>
      </c>
      <c r="O47" s="12">
        <v>21017</v>
      </c>
      <c r="P47" s="12">
        <v>0</v>
      </c>
      <c r="Q47" s="12">
        <v>0</v>
      </c>
      <c r="R47" s="12">
        <v>50</v>
      </c>
      <c r="S47" s="12">
        <v>0</v>
      </c>
      <c r="T47" s="12">
        <v>0</v>
      </c>
      <c r="U47" s="17">
        <v>684</v>
      </c>
    </row>
    <row r="48" spans="1:21" ht="12.75">
      <c r="A48" s="14" t="s">
        <v>34</v>
      </c>
      <c r="B48" s="10" t="s">
        <v>22</v>
      </c>
      <c r="C48" s="10" t="s">
        <v>29</v>
      </c>
      <c r="D48" s="10" t="s">
        <v>50</v>
      </c>
      <c r="E48" s="10" t="s">
        <v>51</v>
      </c>
      <c r="F48" s="11">
        <v>0.11</v>
      </c>
      <c r="G48" s="11">
        <v>0.11</v>
      </c>
      <c r="H48" s="11">
        <v>0</v>
      </c>
      <c r="I48" s="11">
        <v>0</v>
      </c>
      <c r="J48" s="10">
        <v>1210781</v>
      </c>
      <c r="K48" s="10">
        <v>10431293.4618944</v>
      </c>
      <c r="L48" s="10">
        <v>368137593.8016413</v>
      </c>
      <c r="M48" s="10">
        <v>11</v>
      </c>
      <c r="N48" s="10">
        <v>93</v>
      </c>
      <c r="O48" s="10">
        <v>21017</v>
      </c>
      <c r="P48" s="10">
        <v>0</v>
      </c>
      <c r="Q48" s="10">
        <v>0</v>
      </c>
      <c r="R48" s="10">
        <v>50</v>
      </c>
      <c r="S48" s="10">
        <v>0</v>
      </c>
      <c r="T48" s="10">
        <v>0</v>
      </c>
      <c r="U48" s="15">
        <v>684</v>
      </c>
    </row>
    <row r="49" spans="1:21" ht="12.75">
      <c r="A49" s="16" t="s">
        <v>34</v>
      </c>
      <c r="B49" s="12" t="s">
        <v>22</v>
      </c>
      <c r="C49" s="12" t="s">
        <v>29</v>
      </c>
      <c r="D49" s="12" t="s">
        <v>40</v>
      </c>
      <c r="E49" s="12" t="s">
        <v>41</v>
      </c>
      <c r="F49" s="13">
        <v>0.09233504967705898</v>
      </c>
      <c r="G49" s="13">
        <v>0.1</v>
      </c>
      <c r="H49" s="13">
        <v>0</v>
      </c>
      <c r="I49" s="13">
        <v>0</v>
      </c>
      <c r="J49" s="12">
        <v>963174</v>
      </c>
      <c r="K49" s="12">
        <v>10431293.4618944</v>
      </c>
      <c r="L49" s="12">
        <v>368137593.8016413</v>
      </c>
      <c r="M49" s="12">
        <v>10</v>
      </c>
      <c r="N49" s="12">
        <v>93</v>
      </c>
      <c r="O49" s="12">
        <v>21017</v>
      </c>
      <c r="P49" s="12">
        <v>0</v>
      </c>
      <c r="Q49" s="12">
        <v>0</v>
      </c>
      <c r="R49" s="12">
        <v>50</v>
      </c>
      <c r="S49" s="12">
        <v>0</v>
      </c>
      <c r="T49" s="12">
        <v>0</v>
      </c>
      <c r="U49" s="17">
        <v>684</v>
      </c>
    </row>
    <row r="50" spans="1:21" ht="12.75">
      <c r="A50" s="14" t="s">
        <v>34</v>
      </c>
      <c r="B50" s="10" t="s">
        <v>22</v>
      </c>
      <c r="C50" s="10" t="s">
        <v>29</v>
      </c>
      <c r="D50" s="10" t="s">
        <v>27</v>
      </c>
      <c r="E50" s="10" t="s">
        <v>54</v>
      </c>
      <c r="F50" s="11">
        <v>0.061308600159338</v>
      </c>
      <c r="G50" s="11">
        <v>0.07</v>
      </c>
      <c r="H50" s="11">
        <v>0</v>
      </c>
      <c r="I50" s="11">
        <v>0</v>
      </c>
      <c r="J50" s="10">
        <v>639528</v>
      </c>
      <c r="K50" s="10">
        <v>10431293.4618944</v>
      </c>
      <c r="L50" s="10">
        <v>368137593.8016413</v>
      </c>
      <c r="M50" s="10">
        <v>7</v>
      </c>
      <c r="N50" s="10">
        <v>93</v>
      </c>
      <c r="O50" s="10">
        <v>21017</v>
      </c>
      <c r="P50" s="10">
        <v>0</v>
      </c>
      <c r="Q50" s="10">
        <v>0</v>
      </c>
      <c r="R50" s="10">
        <v>50</v>
      </c>
      <c r="S50" s="10">
        <v>0</v>
      </c>
      <c r="T50" s="10">
        <v>0</v>
      </c>
      <c r="U50" s="15">
        <v>684</v>
      </c>
    </row>
    <row r="51" spans="1:21" ht="12.75" hidden="1">
      <c r="A51" s="16" t="s">
        <v>34</v>
      </c>
      <c r="B51" s="12" t="s">
        <v>22</v>
      </c>
      <c r="C51" s="12" t="s">
        <v>29</v>
      </c>
      <c r="D51" s="12" t="s">
        <v>59</v>
      </c>
      <c r="E51" s="12" t="s">
        <v>105</v>
      </c>
      <c r="F51" s="13">
        <v>0.05696532286918183</v>
      </c>
      <c r="G51" s="13">
        <v>0.043010752688172046</v>
      </c>
      <c r="H51" s="13">
        <v>0</v>
      </c>
      <c r="I51" s="13">
        <v>0</v>
      </c>
      <c r="J51" s="12">
        <v>594222</v>
      </c>
      <c r="K51" s="12">
        <v>10431293.4618944</v>
      </c>
      <c r="L51" s="12">
        <v>368137593.8016413</v>
      </c>
      <c r="M51" s="12">
        <v>4</v>
      </c>
      <c r="N51" s="12">
        <v>93</v>
      </c>
      <c r="O51" s="12">
        <v>21017</v>
      </c>
      <c r="P51" s="12">
        <v>0</v>
      </c>
      <c r="Q51" s="12">
        <v>0</v>
      </c>
      <c r="R51" s="12">
        <v>50</v>
      </c>
      <c r="S51" s="12">
        <v>0</v>
      </c>
      <c r="T51" s="12">
        <v>0</v>
      </c>
      <c r="U51" s="17">
        <v>684</v>
      </c>
    </row>
    <row r="52" spans="1:21" ht="12.75" hidden="1">
      <c r="A52" s="14" t="s">
        <v>34</v>
      </c>
      <c r="B52" s="10" t="s">
        <v>22</v>
      </c>
      <c r="C52" s="10" t="s">
        <v>29</v>
      </c>
      <c r="D52" s="10" t="s">
        <v>62</v>
      </c>
      <c r="E52" s="10" t="s">
        <v>63</v>
      </c>
      <c r="F52" s="11">
        <v>0.055274397561593296</v>
      </c>
      <c r="G52" s="11">
        <v>0.06451612903225806</v>
      </c>
      <c r="H52" s="11">
        <v>0</v>
      </c>
      <c r="I52" s="11">
        <v>0</v>
      </c>
      <c r="J52" s="10">
        <v>576583.4618944</v>
      </c>
      <c r="K52" s="10">
        <v>10431293.4618944</v>
      </c>
      <c r="L52" s="10">
        <v>368137593.8016413</v>
      </c>
      <c r="M52" s="10">
        <v>6</v>
      </c>
      <c r="N52" s="10">
        <v>93</v>
      </c>
      <c r="O52" s="10">
        <v>21017</v>
      </c>
      <c r="P52" s="10">
        <v>0</v>
      </c>
      <c r="Q52" s="10">
        <v>0</v>
      </c>
      <c r="R52" s="10">
        <v>50</v>
      </c>
      <c r="S52" s="10">
        <v>0</v>
      </c>
      <c r="T52" s="10">
        <v>0</v>
      </c>
      <c r="U52" s="15">
        <v>684</v>
      </c>
    </row>
    <row r="53" spans="1:21" ht="12.75" hidden="1">
      <c r="A53" s="16" t="s">
        <v>34</v>
      </c>
      <c r="B53" s="12" t="s">
        <v>22</v>
      </c>
      <c r="C53" s="12" t="s">
        <v>29</v>
      </c>
      <c r="D53" s="12" t="s">
        <v>72</v>
      </c>
      <c r="E53" s="12" t="s">
        <v>73</v>
      </c>
      <c r="F53" s="13">
        <v>0.054292404107778636</v>
      </c>
      <c r="G53" s="13">
        <v>0.03225806451612903</v>
      </c>
      <c r="H53" s="13">
        <v>0</v>
      </c>
      <c r="I53" s="13">
        <v>0</v>
      </c>
      <c r="J53" s="12">
        <v>566340</v>
      </c>
      <c r="K53" s="12">
        <v>10431293.4618944</v>
      </c>
      <c r="L53" s="12">
        <v>368137593.8016413</v>
      </c>
      <c r="M53" s="12">
        <v>3</v>
      </c>
      <c r="N53" s="12">
        <v>93</v>
      </c>
      <c r="O53" s="12">
        <v>21017</v>
      </c>
      <c r="P53" s="12">
        <v>0</v>
      </c>
      <c r="Q53" s="12">
        <v>0</v>
      </c>
      <c r="R53" s="12">
        <v>50</v>
      </c>
      <c r="S53" s="12">
        <v>0</v>
      </c>
      <c r="T53" s="12">
        <v>0</v>
      </c>
      <c r="U53" s="17">
        <v>684</v>
      </c>
    </row>
    <row r="54" spans="1:21" ht="12.75" hidden="1">
      <c r="A54" s="14" t="s">
        <v>34</v>
      </c>
      <c r="B54" s="10" t="s">
        <v>22</v>
      </c>
      <c r="C54" s="10" t="s">
        <v>29</v>
      </c>
      <c r="D54" s="10" t="s">
        <v>101</v>
      </c>
      <c r="E54" s="10" t="s">
        <v>102</v>
      </c>
      <c r="F54" s="11">
        <v>0.035997549236986594</v>
      </c>
      <c r="G54" s="11">
        <v>0.043010752688172046</v>
      </c>
      <c r="H54" s="11">
        <v>0</v>
      </c>
      <c r="I54" s="11">
        <v>0</v>
      </c>
      <c r="J54" s="10">
        <v>375501</v>
      </c>
      <c r="K54" s="10">
        <v>10431293.4618944</v>
      </c>
      <c r="L54" s="10">
        <v>368137593.8016413</v>
      </c>
      <c r="M54" s="10">
        <v>4</v>
      </c>
      <c r="N54" s="10">
        <v>93</v>
      </c>
      <c r="O54" s="10">
        <v>21017</v>
      </c>
      <c r="P54" s="10">
        <v>0</v>
      </c>
      <c r="Q54" s="10">
        <v>0</v>
      </c>
      <c r="R54" s="10">
        <v>50</v>
      </c>
      <c r="S54" s="10">
        <v>0</v>
      </c>
      <c r="T54" s="10">
        <v>0</v>
      </c>
      <c r="U54" s="15">
        <v>684</v>
      </c>
    </row>
    <row r="55" spans="1:21" ht="12.75" hidden="1">
      <c r="A55" s="16" t="s">
        <v>34</v>
      </c>
      <c r="B55" s="12" t="s">
        <v>22</v>
      </c>
      <c r="C55" s="12" t="s">
        <v>29</v>
      </c>
      <c r="D55" s="12" t="s">
        <v>52</v>
      </c>
      <c r="E55" s="12" t="s">
        <v>53</v>
      </c>
      <c r="F55" s="13">
        <v>0.03416846638453897</v>
      </c>
      <c r="G55" s="13">
        <v>0.043010752688172046</v>
      </c>
      <c r="H55" s="13">
        <v>0</v>
      </c>
      <c r="I55" s="13">
        <v>0</v>
      </c>
      <c r="J55" s="12">
        <v>356421.3</v>
      </c>
      <c r="K55" s="12">
        <v>10431293.4618944</v>
      </c>
      <c r="L55" s="12">
        <v>368137593.8016413</v>
      </c>
      <c r="M55" s="12">
        <v>4</v>
      </c>
      <c r="N55" s="12">
        <v>93</v>
      </c>
      <c r="O55" s="12">
        <v>21017</v>
      </c>
      <c r="P55" s="12">
        <v>0</v>
      </c>
      <c r="Q55" s="12">
        <v>0</v>
      </c>
      <c r="R55" s="12">
        <v>50</v>
      </c>
      <c r="S55" s="12">
        <v>0</v>
      </c>
      <c r="T55" s="12">
        <v>0</v>
      </c>
      <c r="U55" s="17">
        <v>684</v>
      </c>
    </row>
    <row r="56" spans="1:21" ht="12.75" hidden="1">
      <c r="A56" s="14" t="s">
        <v>34</v>
      </c>
      <c r="B56" s="10" t="s">
        <v>22</v>
      </c>
      <c r="C56" s="10" t="s">
        <v>29</v>
      </c>
      <c r="D56" s="10" t="s">
        <v>42</v>
      </c>
      <c r="E56" s="10" t="s">
        <v>43</v>
      </c>
      <c r="F56" s="11">
        <v>0.020212066774862862</v>
      </c>
      <c r="G56" s="11">
        <v>0.010752688172043012</v>
      </c>
      <c r="H56" s="11">
        <v>0</v>
      </c>
      <c r="I56" s="11">
        <v>0</v>
      </c>
      <c r="J56" s="10">
        <v>210838</v>
      </c>
      <c r="K56" s="10">
        <v>10431293.4618944</v>
      </c>
      <c r="L56" s="10">
        <v>368137593.8016413</v>
      </c>
      <c r="M56" s="10">
        <v>1</v>
      </c>
      <c r="N56" s="10">
        <v>93</v>
      </c>
      <c r="O56" s="10">
        <v>21017</v>
      </c>
      <c r="P56" s="10">
        <v>0</v>
      </c>
      <c r="Q56" s="10">
        <v>0</v>
      </c>
      <c r="R56" s="10">
        <v>50</v>
      </c>
      <c r="S56" s="10">
        <v>0</v>
      </c>
      <c r="T56" s="10">
        <v>0</v>
      </c>
      <c r="U56" s="15">
        <v>684</v>
      </c>
    </row>
    <row r="57" spans="1:21" ht="12.75" hidden="1">
      <c r="A57" s="16" t="s">
        <v>34</v>
      </c>
      <c r="B57" s="12" t="s">
        <v>22</v>
      </c>
      <c r="C57" s="12" t="s">
        <v>29</v>
      </c>
      <c r="D57" s="12" t="s">
        <v>74</v>
      </c>
      <c r="E57" s="12" t="s">
        <v>75</v>
      </c>
      <c r="F57" s="13">
        <v>0.01928619885299097</v>
      </c>
      <c r="G57" s="13">
        <v>0.021505376344086023</v>
      </c>
      <c r="H57" s="13">
        <v>0</v>
      </c>
      <c r="I57" s="13">
        <v>0</v>
      </c>
      <c r="J57" s="12">
        <v>201180</v>
      </c>
      <c r="K57" s="12">
        <v>10431293.4618944</v>
      </c>
      <c r="L57" s="12">
        <v>368137593.8016413</v>
      </c>
      <c r="M57" s="12">
        <v>2</v>
      </c>
      <c r="N57" s="12">
        <v>93</v>
      </c>
      <c r="O57" s="12">
        <v>21017</v>
      </c>
      <c r="P57" s="12">
        <v>0</v>
      </c>
      <c r="Q57" s="12">
        <v>0</v>
      </c>
      <c r="R57" s="12">
        <v>50</v>
      </c>
      <c r="S57" s="12">
        <v>0</v>
      </c>
      <c r="T57" s="12">
        <v>0</v>
      </c>
      <c r="U57" s="17">
        <v>684</v>
      </c>
    </row>
    <row r="58" spans="1:21" ht="12.75" hidden="1">
      <c r="A58" s="14" t="s">
        <v>34</v>
      </c>
      <c r="B58" s="10" t="s">
        <v>22</v>
      </c>
      <c r="C58" s="10" t="s">
        <v>29</v>
      </c>
      <c r="D58" s="10" t="s">
        <v>120</v>
      </c>
      <c r="E58" s="10" t="s">
        <v>114</v>
      </c>
      <c r="F58" s="11">
        <v>0.01910482153800012</v>
      </c>
      <c r="G58" s="11">
        <v>0.021505376344086023</v>
      </c>
      <c r="H58" s="11">
        <v>0</v>
      </c>
      <c r="I58" s="11">
        <v>0</v>
      </c>
      <c r="J58" s="10">
        <v>199288</v>
      </c>
      <c r="K58" s="10">
        <v>10431293.4618944</v>
      </c>
      <c r="L58" s="10">
        <v>368137593.8016413</v>
      </c>
      <c r="M58" s="10">
        <v>2</v>
      </c>
      <c r="N58" s="10">
        <v>93</v>
      </c>
      <c r="O58" s="10">
        <v>21017</v>
      </c>
      <c r="P58" s="10">
        <v>0</v>
      </c>
      <c r="Q58" s="10">
        <v>0</v>
      </c>
      <c r="R58" s="10">
        <v>50</v>
      </c>
      <c r="S58" s="10">
        <v>0</v>
      </c>
      <c r="T58" s="10">
        <v>0</v>
      </c>
      <c r="U58" s="15">
        <v>684</v>
      </c>
    </row>
    <row r="59" spans="1:21" ht="12.75" hidden="1">
      <c r="A59" s="16" t="s">
        <v>34</v>
      </c>
      <c r="B59" s="12" t="s">
        <v>22</v>
      </c>
      <c r="C59" s="12" t="s">
        <v>29</v>
      </c>
      <c r="D59" s="12" t="s">
        <v>48</v>
      </c>
      <c r="E59" s="12" t="s">
        <v>49</v>
      </c>
      <c r="F59" s="13">
        <v>0.01880888508378408</v>
      </c>
      <c r="G59" s="13">
        <v>0.021505376344086023</v>
      </c>
      <c r="H59" s="13">
        <v>0</v>
      </c>
      <c r="I59" s="13">
        <v>0</v>
      </c>
      <c r="J59" s="12">
        <v>196201</v>
      </c>
      <c r="K59" s="12">
        <v>10431293.4618944</v>
      </c>
      <c r="L59" s="12">
        <v>368137593.8016413</v>
      </c>
      <c r="M59" s="12">
        <v>2</v>
      </c>
      <c r="N59" s="12">
        <v>93</v>
      </c>
      <c r="O59" s="12">
        <v>21017</v>
      </c>
      <c r="P59" s="12">
        <v>0</v>
      </c>
      <c r="Q59" s="12">
        <v>0</v>
      </c>
      <c r="R59" s="12">
        <v>50</v>
      </c>
      <c r="S59" s="12">
        <v>0</v>
      </c>
      <c r="T59" s="12">
        <v>0</v>
      </c>
      <c r="U59" s="17">
        <v>684</v>
      </c>
    </row>
    <row r="60" spans="1:21" ht="12.75" hidden="1">
      <c r="A60" s="14" t="s">
        <v>34</v>
      </c>
      <c r="B60" s="10" t="s">
        <v>22</v>
      </c>
      <c r="C60" s="10" t="s">
        <v>29</v>
      </c>
      <c r="D60" s="10" t="s">
        <v>46</v>
      </c>
      <c r="E60" s="10" t="s">
        <v>47</v>
      </c>
      <c r="F60" s="11">
        <v>0.012009057214008245</v>
      </c>
      <c r="G60" s="11">
        <v>0.021505376344086023</v>
      </c>
      <c r="H60" s="11">
        <v>0</v>
      </c>
      <c r="I60" s="11">
        <v>0</v>
      </c>
      <c r="J60" s="10">
        <v>125270</v>
      </c>
      <c r="K60" s="10">
        <v>10431293.4618944</v>
      </c>
      <c r="L60" s="10">
        <v>368137593.8016413</v>
      </c>
      <c r="M60" s="10">
        <v>2</v>
      </c>
      <c r="N60" s="10">
        <v>93</v>
      </c>
      <c r="O60" s="10">
        <v>21017</v>
      </c>
      <c r="P60" s="10">
        <v>0</v>
      </c>
      <c r="Q60" s="10">
        <v>0</v>
      </c>
      <c r="R60" s="10">
        <v>50</v>
      </c>
      <c r="S60" s="10">
        <v>0</v>
      </c>
      <c r="T60" s="10">
        <v>0</v>
      </c>
      <c r="U60" s="15">
        <v>684</v>
      </c>
    </row>
    <row r="61" spans="1:21" ht="12.75" hidden="1">
      <c r="A61" s="16" t="s">
        <v>34</v>
      </c>
      <c r="B61" s="12" t="s">
        <v>22</v>
      </c>
      <c r="C61" s="12" t="s">
        <v>29</v>
      </c>
      <c r="D61" s="12" t="s">
        <v>97</v>
      </c>
      <c r="E61" s="12" t="s">
        <v>98</v>
      </c>
      <c r="F61" s="13">
        <v>0.010406187918740283</v>
      </c>
      <c r="G61" s="13">
        <v>0.010752688172043012</v>
      </c>
      <c r="H61" s="13">
        <v>0</v>
      </c>
      <c r="I61" s="13">
        <v>0</v>
      </c>
      <c r="J61" s="12">
        <v>108550</v>
      </c>
      <c r="K61" s="12">
        <v>10431293.4618944</v>
      </c>
      <c r="L61" s="12">
        <v>368137593.8016413</v>
      </c>
      <c r="M61" s="12">
        <v>1</v>
      </c>
      <c r="N61" s="12">
        <v>93</v>
      </c>
      <c r="O61" s="12">
        <v>21017</v>
      </c>
      <c r="P61" s="12">
        <v>0</v>
      </c>
      <c r="Q61" s="12">
        <v>0</v>
      </c>
      <c r="R61" s="12">
        <v>50</v>
      </c>
      <c r="S61" s="12">
        <v>0</v>
      </c>
      <c r="T61" s="12">
        <v>0</v>
      </c>
      <c r="U61" s="17">
        <v>684</v>
      </c>
    </row>
    <row r="62" spans="1:21" ht="12.75" hidden="1">
      <c r="A62" s="14" t="s">
        <v>34</v>
      </c>
      <c r="B62" s="10" t="s">
        <v>22</v>
      </c>
      <c r="C62" s="10" t="s">
        <v>29</v>
      </c>
      <c r="D62" s="10" t="s">
        <v>118</v>
      </c>
      <c r="E62" s="10" t="s">
        <v>119</v>
      </c>
      <c r="F62" s="11">
        <v>0.009828023760859833</v>
      </c>
      <c r="G62" s="11">
        <v>0.010752688172043012</v>
      </c>
      <c r="H62" s="11">
        <v>0</v>
      </c>
      <c r="I62" s="11">
        <v>0</v>
      </c>
      <c r="J62" s="10">
        <v>102519</v>
      </c>
      <c r="K62" s="10">
        <v>10431293.4618944</v>
      </c>
      <c r="L62" s="10">
        <v>368137593.8016413</v>
      </c>
      <c r="M62" s="10">
        <v>1</v>
      </c>
      <c r="N62" s="10">
        <v>93</v>
      </c>
      <c r="O62" s="10">
        <v>21017</v>
      </c>
      <c r="P62" s="10">
        <v>0</v>
      </c>
      <c r="Q62" s="10">
        <v>0</v>
      </c>
      <c r="R62" s="10">
        <v>50</v>
      </c>
      <c r="S62" s="10">
        <v>0</v>
      </c>
      <c r="T62" s="10">
        <v>0</v>
      </c>
      <c r="U62" s="15">
        <v>684</v>
      </c>
    </row>
    <row r="63" spans="1:21" ht="12.75" hidden="1">
      <c r="A63" s="16" t="s">
        <v>34</v>
      </c>
      <c r="B63" s="12" t="s">
        <v>22</v>
      </c>
      <c r="C63" s="12" t="s">
        <v>29</v>
      </c>
      <c r="D63" s="12" t="s">
        <v>64</v>
      </c>
      <c r="E63" s="12" t="s">
        <v>121</v>
      </c>
      <c r="F63" s="13">
        <v>0.00936997893473601</v>
      </c>
      <c r="G63" s="13">
        <v>0.010752688172043012</v>
      </c>
      <c r="H63" s="13">
        <v>0</v>
      </c>
      <c r="I63" s="13">
        <v>0</v>
      </c>
      <c r="J63" s="12">
        <v>97741</v>
      </c>
      <c r="K63" s="12">
        <v>10431293.4618944</v>
      </c>
      <c r="L63" s="12">
        <v>368137593.8016413</v>
      </c>
      <c r="M63" s="12">
        <v>1</v>
      </c>
      <c r="N63" s="12">
        <v>93</v>
      </c>
      <c r="O63" s="12">
        <v>21017</v>
      </c>
      <c r="P63" s="12">
        <v>0</v>
      </c>
      <c r="Q63" s="12">
        <v>0</v>
      </c>
      <c r="R63" s="12">
        <v>50</v>
      </c>
      <c r="S63" s="12">
        <v>0</v>
      </c>
      <c r="T63" s="12">
        <v>0</v>
      </c>
      <c r="U63" s="17">
        <v>684</v>
      </c>
    </row>
    <row r="64" spans="1:21" ht="12.75" hidden="1">
      <c r="A64" s="14" t="s">
        <v>34</v>
      </c>
      <c r="B64" s="10" t="s">
        <v>22</v>
      </c>
      <c r="C64" s="10" t="s">
        <v>29</v>
      </c>
      <c r="D64" s="10" t="s">
        <v>65</v>
      </c>
      <c r="E64" s="10" t="s">
        <v>89</v>
      </c>
      <c r="F64" s="11">
        <v>0.009027451901722109</v>
      </c>
      <c r="G64" s="11">
        <v>0.010752688172043012</v>
      </c>
      <c r="H64" s="11">
        <v>0</v>
      </c>
      <c r="I64" s="11">
        <v>0</v>
      </c>
      <c r="J64" s="10">
        <v>94168</v>
      </c>
      <c r="K64" s="10">
        <v>10431293.4618944</v>
      </c>
      <c r="L64" s="10">
        <v>368137593.8016413</v>
      </c>
      <c r="M64" s="10">
        <v>1</v>
      </c>
      <c r="N64" s="10">
        <v>93</v>
      </c>
      <c r="O64" s="10">
        <v>21017</v>
      </c>
      <c r="P64" s="10">
        <v>0</v>
      </c>
      <c r="Q64" s="10">
        <v>0</v>
      </c>
      <c r="R64" s="10">
        <v>50</v>
      </c>
      <c r="S64" s="10">
        <v>0</v>
      </c>
      <c r="T64" s="10">
        <v>0</v>
      </c>
      <c r="U64" s="15">
        <v>684</v>
      </c>
    </row>
    <row r="65" spans="1:21" ht="12.75" hidden="1">
      <c r="A65" s="16" t="s">
        <v>34</v>
      </c>
      <c r="B65" s="12" t="s">
        <v>22</v>
      </c>
      <c r="C65" s="12" t="s">
        <v>29</v>
      </c>
      <c r="D65" s="12" t="s">
        <v>99</v>
      </c>
      <c r="E65" s="12" t="s">
        <v>100</v>
      </c>
      <c r="F65" s="13">
        <v>0.008981819976808978</v>
      </c>
      <c r="G65" s="13">
        <v>0.010752688172043012</v>
      </c>
      <c r="H65" s="13">
        <v>0</v>
      </c>
      <c r="I65" s="13">
        <v>0</v>
      </c>
      <c r="J65" s="12">
        <v>93692</v>
      </c>
      <c r="K65" s="12">
        <v>10431293.4618944</v>
      </c>
      <c r="L65" s="12">
        <v>368137593.8016413</v>
      </c>
      <c r="M65" s="12">
        <v>1</v>
      </c>
      <c r="N65" s="12">
        <v>93</v>
      </c>
      <c r="O65" s="12">
        <v>21017</v>
      </c>
      <c r="P65" s="12">
        <v>0</v>
      </c>
      <c r="Q65" s="12">
        <v>0</v>
      </c>
      <c r="R65" s="12">
        <v>50</v>
      </c>
      <c r="S65" s="12">
        <v>0</v>
      </c>
      <c r="T65" s="12">
        <v>0</v>
      </c>
      <c r="U65" s="17">
        <v>684</v>
      </c>
    </row>
    <row r="66" spans="1:21" ht="12.75" hidden="1">
      <c r="A66" s="14" t="s">
        <v>34</v>
      </c>
      <c r="B66" s="10" t="s">
        <v>22</v>
      </c>
      <c r="C66" s="10" t="s">
        <v>29</v>
      </c>
      <c r="D66" s="10" t="s">
        <v>78</v>
      </c>
      <c r="E66" s="10" t="s">
        <v>79</v>
      </c>
      <c r="F66" s="11">
        <v>0.008951430648663048</v>
      </c>
      <c r="G66" s="11">
        <v>0.010752688172043012</v>
      </c>
      <c r="H66" s="11">
        <v>0</v>
      </c>
      <c r="I66" s="11">
        <v>0</v>
      </c>
      <c r="J66" s="10">
        <v>93375</v>
      </c>
      <c r="K66" s="10">
        <v>10431293.4618944</v>
      </c>
      <c r="L66" s="10">
        <v>368137593.8016413</v>
      </c>
      <c r="M66" s="10">
        <v>1</v>
      </c>
      <c r="N66" s="10">
        <v>93</v>
      </c>
      <c r="O66" s="10">
        <v>21017</v>
      </c>
      <c r="P66" s="10">
        <v>0</v>
      </c>
      <c r="Q66" s="10">
        <v>0</v>
      </c>
      <c r="R66" s="10">
        <v>50</v>
      </c>
      <c r="S66" s="10">
        <v>0</v>
      </c>
      <c r="T66" s="10">
        <v>0</v>
      </c>
      <c r="U66" s="15">
        <v>684</v>
      </c>
    </row>
    <row r="67" spans="1:21" ht="12.75" hidden="1">
      <c r="A67" s="16" t="s">
        <v>34</v>
      </c>
      <c r="B67" s="12" t="s">
        <v>22</v>
      </c>
      <c r="C67" s="12" t="s">
        <v>29</v>
      </c>
      <c r="D67" s="12" t="s">
        <v>57</v>
      </c>
      <c r="E67" s="12" t="s">
        <v>58</v>
      </c>
      <c r="F67" s="13">
        <v>0.008906949108411591</v>
      </c>
      <c r="G67" s="13">
        <v>0.010752688172043012</v>
      </c>
      <c r="H67" s="13">
        <v>0</v>
      </c>
      <c r="I67" s="13">
        <v>0</v>
      </c>
      <c r="J67" s="12">
        <v>92911</v>
      </c>
      <c r="K67" s="12">
        <v>10431293.4618944</v>
      </c>
      <c r="L67" s="12">
        <v>368137593.8016413</v>
      </c>
      <c r="M67" s="12">
        <v>1</v>
      </c>
      <c r="N67" s="12">
        <v>93</v>
      </c>
      <c r="O67" s="12">
        <v>21017</v>
      </c>
      <c r="P67" s="12">
        <v>0</v>
      </c>
      <c r="Q67" s="12">
        <v>0</v>
      </c>
      <c r="R67" s="12">
        <v>50</v>
      </c>
      <c r="S67" s="12">
        <v>0</v>
      </c>
      <c r="T67" s="12">
        <v>0</v>
      </c>
      <c r="U67" s="17">
        <v>684</v>
      </c>
    </row>
    <row r="68" spans="1:21" ht="12.75" hidden="1">
      <c r="A68" s="14" t="s">
        <v>34</v>
      </c>
      <c r="B68" s="10" t="s">
        <v>22</v>
      </c>
      <c r="C68" s="10" t="s">
        <v>29</v>
      </c>
      <c r="D68" s="10" t="s">
        <v>109</v>
      </c>
      <c r="E68" s="10" t="s">
        <v>111</v>
      </c>
      <c r="F68" s="11">
        <v>0.008824313143547896</v>
      </c>
      <c r="G68" s="11">
        <v>0.010752688172043012</v>
      </c>
      <c r="H68" s="11">
        <v>0</v>
      </c>
      <c r="I68" s="11">
        <v>0</v>
      </c>
      <c r="J68" s="10">
        <v>92049</v>
      </c>
      <c r="K68" s="10">
        <v>10431293.4618944</v>
      </c>
      <c r="L68" s="10">
        <v>368137593.8016413</v>
      </c>
      <c r="M68" s="10">
        <v>1</v>
      </c>
      <c r="N68" s="10">
        <v>93</v>
      </c>
      <c r="O68" s="10">
        <v>21017</v>
      </c>
      <c r="P68" s="10">
        <v>0</v>
      </c>
      <c r="Q68" s="10">
        <v>0</v>
      </c>
      <c r="R68" s="10">
        <v>50</v>
      </c>
      <c r="S68" s="10">
        <v>0</v>
      </c>
      <c r="T68" s="10">
        <v>0</v>
      </c>
      <c r="U68" s="15">
        <v>684</v>
      </c>
    </row>
    <row r="69" spans="1:21" ht="12.75" hidden="1">
      <c r="A69" s="16" t="s">
        <v>34</v>
      </c>
      <c r="B69" s="12" t="s">
        <v>22</v>
      </c>
      <c r="C69" s="12" t="s">
        <v>29</v>
      </c>
      <c r="D69" s="12" t="s">
        <v>44</v>
      </c>
      <c r="E69" s="12" t="s">
        <v>45</v>
      </c>
      <c r="F69" s="13">
        <v>0.005579998320690447</v>
      </c>
      <c r="G69" s="13">
        <v>0.010752688172043012</v>
      </c>
      <c r="H69" s="13">
        <v>0</v>
      </c>
      <c r="I69" s="13">
        <v>0</v>
      </c>
      <c r="J69" s="12">
        <v>58206.6</v>
      </c>
      <c r="K69" s="12">
        <v>10431293.4618944</v>
      </c>
      <c r="L69" s="12">
        <v>368137593.8016413</v>
      </c>
      <c r="M69" s="12">
        <v>1</v>
      </c>
      <c r="N69" s="12">
        <v>93</v>
      </c>
      <c r="O69" s="12">
        <v>21017</v>
      </c>
      <c r="P69" s="12">
        <v>0</v>
      </c>
      <c r="Q69" s="12">
        <v>0</v>
      </c>
      <c r="R69" s="12">
        <v>50</v>
      </c>
      <c r="S69" s="12">
        <v>0</v>
      </c>
      <c r="T69" s="12">
        <v>0</v>
      </c>
      <c r="U69" s="17">
        <v>684</v>
      </c>
    </row>
    <row r="72" spans="4:9" ht="27">
      <c r="D72" s="30" t="s">
        <v>135</v>
      </c>
      <c r="E72" s="36" t="s">
        <v>152</v>
      </c>
      <c r="F72" s="37"/>
      <c r="G72" s="37"/>
      <c r="H72" s="37"/>
      <c r="I72" s="38"/>
    </row>
    <row r="73" spans="4:9" ht="67.5">
      <c r="D73" s="30" t="s">
        <v>137</v>
      </c>
      <c r="E73" s="36" t="s">
        <v>179</v>
      </c>
      <c r="F73" s="37"/>
      <c r="G73" s="37"/>
      <c r="H73" s="37"/>
      <c r="I73" s="38"/>
    </row>
    <row r="74" spans="4:9" ht="121.5">
      <c r="D74" s="30" t="s">
        <v>138</v>
      </c>
      <c r="E74" s="30" t="s">
        <v>139</v>
      </c>
      <c r="F74" s="30" t="s">
        <v>140</v>
      </c>
      <c r="G74" s="30" t="s">
        <v>141</v>
      </c>
      <c r="H74" s="30" t="s">
        <v>142</v>
      </c>
      <c r="I74" s="30" t="s">
        <v>143</v>
      </c>
    </row>
    <row r="75" spans="4:9" ht="27">
      <c r="D75" s="31" t="s">
        <v>154</v>
      </c>
      <c r="E75" s="32">
        <f>F46</f>
        <v>0.23</v>
      </c>
      <c r="F75" s="32">
        <f>G46</f>
        <v>0.26</v>
      </c>
      <c r="G75" s="32">
        <f>H46</f>
        <v>0</v>
      </c>
      <c r="H75" s="32">
        <f>I46</f>
        <v>0</v>
      </c>
      <c r="I75" s="32">
        <v>0</v>
      </c>
    </row>
    <row r="76" spans="4:9" ht="27">
      <c r="D76" s="31" t="s">
        <v>155</v>
      </c>
      <c r="E76" s="32">
        <f aca="true" t="shared" si="7" ref="E76:H76">F47</f>
        <v>0.13248654206196758</v>
      </c>
      <c r="F76" s="32">
        <f t="shared" si="7"/>
        <v>0.06451612903225806</v>
      </c>
      <c r="G76" s="32">
        <f t="shared" si="7"/>
        <v>0</v>
      </c>
      <c r="H76" s="32">
        <f t="shared" si="7"/>
        <v>0</v>
      </c>
      <c r="I76" s="32">
        <v>0</v>
      </c>
    </row>
    <row r="77" spans="4:9" ht="27">
      <c r="D77" s="31" t="s">
        <v>153</v>
      </c>
      <c r="E77" s="32">
        <f aca="true" t="shared" si="8" ref="E77:H77">F48</f>
        <v>0.11</v>
      </c>
      <c r="F77" s="32">
        <f t="shared" si="8"/>
        <v>0.11</v>
      </c>
      <c r="G77" s="32">
        <f t="shared" si="8"/>
        <v>0</v>
      </c>
      <c r="H77" s="32">
        <f t="shared" si="8"/>
        <v>0</v>
      </c>
      <c r="I77" s="32">
        <v>0</v>
      </c>
    </row>
    <row r="78" spans="4:9" ht="27">
      <c r="D78" s="31" t="s">
        <v>156</v>
      </c>
      <c r="E78" s="32">
        <f aca="true" t="shared" si="9" ref="E78:H78">F49</f>
        <v>0.09233504967705898</v>
      </c>
      <c r="F78" s="32">
        <f t="shared" si="9"/>
        <v>0.1</v>
      </c>
      <c r="G78" s="32">
        <f t="shared" si="9"/>
        <v>0</v>
      </c>
      <c r="H78" s="32">
        <f t="shared" si="9"/>
        <v>0</v>
      </c>
      <c r="I78" s="32">
        <v>0</v>
      </c>
    </row>
    <row r="79" spans="4:9" ht="27">
      <c r="D79" s="31" t="s">
        <v>157</v>
      </c>
      <c r="E79" s="32">
        <f aca="true" t="shared" si="10" ref="E79:H79">F50</f>
        <v>0.061308600159338</v>
      </c>
      <c r="F79" s="32">
        <f t="shared" si="10"/>
        <v>0.07</v>
      </c>
      <c r="G79" s="32">
        <f t="shared" si="10"/>
        <v>0</v>
      </c>
      <c r="H79" s="32">
        <f t="shared" si="10"/>
        <v>0</v>
      </c>
      <c r="I79" s="32">
        <v>0</v>
      </c>
    </row>
    <row r="81" spans="1:21" ht="114.75">
      <c r="A81" s="20" t="s">
        <v>0</v>
      </c>
      <c r="B81" s="21" t="s">
        <v>1</v>
      </c>
      <c r="C81" s="21" t="s">
        <v>2</v>
      </c>
      <c r="D81" s="22" t="s">
        <v>15</v>
      </c>
      <c r="E81" s="21" t="s">
        <v>16</v>
      </c>
      <c r="F81" s="23" t="s">
        <v>17</v>
      </c>
      <c r="G81" s="23" t="s">
        <v>18</v>
      </c>
      <c r="H81" s="23" t="s">
        <v>19</v>
      </c>
      <c r="I81" s="23" t="s">
        <v>20</v>
      </c>
      <c r="J81" s="21" t="s">
        <v>3</v>
      </c>
      <c r="K81" s="21" t="s">
        <v>4</v>
      </c>
      <c r="L81" s="21" t="s">
        <v>5</v>
      </c>
      <c r="M81" s="21" t="s">
        <v>6</v>
      </c>
      <c r="N81" s="21" t="s">
        <v>7</v>
      </c>
      <c r="O81" s="21" t="s">
        <v>8</v>
      </c>
      <c r="P81" s="21" t="s">
        <v>9</v>
      </c>
      <c r="Q81" s="21" t="s">
        <v>10</v>
      </c>
      <c r="R81" s="21" t="s">
        <v>11</v>
      </c>
      <c r="S81" s="21" t="s">
        <v>12</v>
      </c>
      <c r="T81" s="21" t="s">
        <v>13</v>
      </c>
      <c r="U81" s="24" t="s">
        <v>14</v>
      </c>
    </row>
    <row r="82" spans="1:21" ht="12.75">
      <c r="A82" s="14" t="s">
        <v>127</v>
      </c>
      <c r="B82" s="10" t="s">
        <v>128</v>
      </c>
      <c r="C82" s="10" t="s">
        <v>29</v>
      </c>
      <c r="D82" s="10" t="s">
        <v>70</v>
      </c>
      <c r="E82" s="10" t="s">
        <v>71</v>
      </c>
      <c r="F82" s="11">
        <v>0.44</v>
      </c>
      <c r="G82" s="11">
        <v>0.31</v>
      </c>
      <c r="H82" s="11">
        <v>0</v>
      </c>
      <c r="I82" s="11">
        <v>0</v>
      </c>
      <c r="J82" s="10">
        <v>33571998.36846842</v>
      </c>
      <c r="K82" s="10">
        <v>74137438.70743246</v>
      </c>
      <c r="L82" s="10">
        <v>368137593.8016413</v>
      </c>
      <c r="M82" s="10">
        <v>367</v>
      </c>
      <c r="N82" s="10">
        <v>926</v>
      </c>
      <c r="O82" s="10">
        <v>21017</v>
      </c>
      <c r="P82" s="10">
        <v>0</v>
      </c>
      <c r="Q82" s="10">
        <v>1</v>
      </c>
      <c r="R82" s="10">
        <v>50</v>
      </c>
      <c r="S82" s="10">
        <v>0</v>
      </c>
      <c r="T82" s="10">
        <v>18</v>
      </c>
      <c r="U82" s="15">
        <v>684</v>
      </c>
    </row>
    <row r="83" spans="1:21" ht="12.75">
      <c r="A83" s="16" t="s">
        <v>127</v>
      </c>
      <c r="B83" s="12" t="s">
        <v>128</v>
      </c>
      <c r="C83" s="12" t="s">
        <v>29</v>
      </c>
      <c r="D83" s="12" t="s">
        <v>129</v>
      </c>
      <c r="E83" s="12" t="s">
        <v>130</v>
      </c>
      <c r="F83" s="13">
        <v>0.1494629800860794</v>
      </c>
      <c r="G83" s="13">
        <v>0.07</v>
      </c>
      <c r="H83" s="13">
        <v>0</v>
      </c>
      <c r="I83" s="13">
        <v>0</v>
      </c>
      <c r="J83" s="12">
        <v>11080802.525161909</v>
      </c>
      <c r="K83" s="12">
        <v>74137438.70743246</v>
      </c>
      <c r="L83" s="12">
        <v>368137593.8016413</v>
      </c>
      <c r="M83" s="12">
        <v>87</v>
      </c>
      <c r="N83" s="12">
        <v>926</v>
      </c>
      <c r="O83" s="12">
        <v>21017</v>
      </c>
      <c r="P83" s="12">
        <v>0</v>
      </c>
      <c r="Q83" s="12">
        <v>1</v>
      </c>
      <c r="R83" s="12">
        <v>50</v>
      </c>
      <c r="S83" s="12">
        <v>0</v>
      </c>
      <c r="T83" s="12">
        <v>18</v>
      </c>
      <c r="U83" s="17">
        <v>684</v>
      </c>
    </row>
    <row r="84" spans="1:21" ht="12.75">
      <c r="A84" s="14" t="s">
        <v>127</v>
      </c>
      <c r="B84" s="10" t="s">
        <v>128</v>
      </c>
      <c r="C84" s="10" t="s">
        <v>29</v>
      </c>
      <c r="D84" s="10" t="s">
        <v>65</v>
      </c>
      <c r="E84" s="10" t="s">
        <v>89</v>
      </c>
      <c r="F84" s="11">
        <v>0.10257311259068697</v>
      </c>
      <c r="G84" s="11">
        <v>0.08</v>
      </c>
      <c r="H84" s="11">
        <v>0</v>
      </c>
      <c r="I84" s="11">
        <v>0</v>
      </c>
      <c r="J84" s="10">
        <v>7604507.847722624</v>
      </c>
      <c r="K84" s="10">
        <v>74137438.70743246</v>
      </c>
      <c r="L84" s="10">
        <v>368137593.8016413</v>
      </c>
      <c r="M84" s="10">
        <v>96</v>
      </c>
      <c r="N84" s="10">
        <v>926</v>
      </c>
      <c r="O84" s="10">
        <v>21017</v>
      </c>
      <c r="P84" s="10">
        <v>0</v>
      </c>
      <c r="Q84" s="10">
        <v>1</v>
      </c>
      <c r="R84" s="10">
        <v>50</v>
      </c>
      <c r="S84" s="10">
        <v>0</v>
      </c>
      <c r="T84" s="10">
        <v>18</v>
      </c>
      <c r="U84" s="15">
        <v>684</v>
      </c>
    </row>
    <row r="85" spans="1:21" ht="12.75">
      <c r="A85" s="16" t="s">
        <v>127</v>
      </c>
      <c r="B85" s="12" t="s">
        <v>128</v>
      </c>
      <c r="C85" s="12" t="s">
        <v>29</v>
      </c>
      <c r="D85" s="12" t="s">
        <v>31</v>
      </c>
      <c r="E85" s="12" t="s">
        <v>93</v>
      </c>
      <c r="F85" s="13">
        <v>0.08946838488172437</v>
      </c>
      <c r="G85" s="13">
        <v>0.23</v>
      </c>
      <c r="H85" s="13">
        <v>0.9888475836431226</v>
      </c>
      <c r="I85" s="13">
        <v>0.007434944237918215</v>
      </c>
      <c r="J85" s="12">
        <v>6632956.900421818</v>
      </c>
      <c r="K85" s="12">
        <v>74137438.70743246</v>
      </c>
      <c r="L85" s="12">
        <v>368137593.8016413</v>
      </c>
      <c r="M85" s="12">
        <v>269</v>
      </c>
      <c r="N85" s="12">
        <v>926</v>
      </c>
      <c r="O85" s="12">
        <v>21017</v>
      </c>
      <c r="P85" s="12">
        <v>2</v>
      </c>
      <c r="Q85" s="12">
        <v>1</v>
      </c>
      <c r="R85" s="12">
        <v>50</v>
      </c>
      <c r="S85" s="12">
        <v>266</v>
      </c>
      <c r="T85" s="12">
        <v>18</v>
      </c>
      <c r="U85" s="17">
        <v>684</v>
      </c>
    </row>
    <row r="86" spans="1:21" ht="12.75">
      <c r="A86" s="14" t="s">
        <v>127</v>
      </c>
      <c r="B86" s="10" t="s">
        <v>128</v>
      </c>
      <c r="C86" s="10" t="s">
        <v>29</v>
      </c>
      <c r="D86" s="10" t="s">
        <v>67</v>
      </c>
      <c r="E86" s="10" t="s">
        <v>131</v>
      </c>
      <c r="F86" s="11">
        <v>0.06</v>
      </c>
      <c r="G86" s="11">
        <v>0.08</v>
      </c>
      <c r="H86" s="11">
        <v>0</v>
      </c>
      <c r="I86" s="11">
        <v>0</v>
      </c>
      <c r="J86" s="10">
        <v>4778497.393914374</v>
      </c>
      <c r="K86" s="10">
        <v>74137438.70743246</v>
      </c>
      <c r="L86" s="10">
        <v>368137593.8016413</v>
      </c>
      <c r="M86" s="10">
        <v>96</v>
      </c>
      <c r="N86" s="10">
        <v>926</v>
      </c>
      <c r="O86" s="10">
        <v>21017</v>
      </c>
      <c r="P86" s="10">
        <v>0</v>
      </c>
      <c r="Q86" s="10">
        <v>1</v>
      </c>
      <c r="R86" s="10">
        <v>50</v>
      </c>
      <c r="S86" s="10">
        <v>0</v>
      </c>
      <c r="T86" s="10">
        <v>18</v>
      </c>
      <c r="U86" s="15">
        <v>684</v>
      </c>
    </row>
    <row r="87" spans="1:21" ht="12.75" hidden="1">
      <c r="A87" s="16" t="s">
        <v>127</v>
      </c>
      <c r="B87" s="12" t="s">
        <v>128</v>
      </c>
      <c r="C87" s="12" t="s">
        <v>29</v>
      </c>
      <c r="D87" s="12" t="s">
        <v>124</v>
      </c>
      <c r="E87" s="12" t="s">
        <v>66</v>
      </c>
      <c r="F87" s="13">
        <v>0.06102125502986501</v>
      </c>
      <c r="G87" s="13">
        <v>0.10367170626349892</v>
      </c>
      <c r="H87" s="13">
        <v>0</v>
      </c>
      <c r="I87" s="13">
        <v>0</v>
      </c>
      <c r="J87" s="12">
        <v>4523959.554627222</v>
      </c>
      <c r="K87" s="12">
        <v>74137438.70743246</v>
      </c>
      <c r="L87" s="12">
        <v>368137593.8016413</v>
      </c>
      <c r="M87" s="12">
        <v>96</v>
      </c>
      <c r="N87" s="12">
        <v>926</v>
      </c>
      <c r="O87" s="12">
        <v>21017</v>
      </c>
      <c r="P87" s="12">
        <v>0</v>
      </c>
      <c r="Q87" s="12">
        <v>1</v>
      </c>
      <c r="R87" s="12">
        <v>50</v>
      </c>
      <c r="S87" s="12">
        <v>0</v>
      </c>
      <c r="T87" s="12">
        <v>18</v>
      </c>
      <c r="U87" s="17">
        <v>684</v>
      </c>
    </row>
    <row r="88" spans="1:21" ht="12.75" hidden="1">
      <c r="A88" s="14" t="s">
        <v>127</v>
      </c>
      <c r="B88" s="10" t="s">
        <v>128</v>
      </c>
      <c r="C88" s="10" t="s">
        <v>29</v>
      </c>
      <c r="D88" s="10" t="s">
        <v>23</v>
      </c>
      <c r="E88" s="10" t="s">
        <v>24</v>
      </c>
      <c r="F88" s="11">
        <v>0.03531035186251692</v>
      </c>
      <c r="G88" s="11">
        <v>0.11447084233261338</v>
      </c>
      <c r="H88" s="11">
        <v>0</v>
      </c>
      <c r="I88" s="11">
        <v>0</v>
      </c>
      <c r="J88" s="10">
        <v>2617819.046945222</v>
      </c>
      <c r="K88" s="10">
        <v>74137438.70743246</v>
      </c>
      <c r="L88" s="10">
        <v>368137593.8016413</v>
      </c>
      <c r="M88" s="10">
        <v>106</v>
      </c>
      <c r="N88" s="10">
        <v>926</v>
      </c>
      <c r="O88" s="10">
        <v>21017</v>
      </c>
      <c r="P88" s="10">
        <v>0</v>
      </c>
      <c r="Q88" s="10">
        <v>1</v>
      </c>
      <c r="R88" s="10">
        <v>50</v>
      </c>
      <c r="S88" s="10">
        <v>0</v>
      </c>
      <c r="T88" s="10">
        <v>18</v>
      </c>
      <c r="U88" s="15">
        <v>684</v>
      </c>
    </row>
    <row r="89" spans="1:21" ht="12.75" hidden="1">
      <c r="A89" s="16" t="s">
        <v>127</v>
      </c>
      <c r="B89" s="12" t="s">
        <v>128</v>
      </c>
      <c r="C89" s="12" t="s">
        <v>29</v>
      </c>
      <c r="D89" s="12" t="s">
        <v>30</v>
      </c>
      <c r="E89" s="12" t="s">
        <v>86</v>
      </c>
      <c r="F89" s="13">
        <v>0.03161478276071436</v>
      </c>
      <c r="G89" s="13">
        <v>0.042116630669546434</v>
      </c>
      <c r="H89" s="13">
        <v>0</v>
      </c>
      <c r="I89" s="13">
        <v>0</v>
      </c>
      <c r="J89" s="12">
        <v>2343839.0191712533</v>
      </c>
      <c r="K89" s="12">
        <v>74137438.70743246</v>
      </c>
      <c r="L89" s="12">
        <v>368137593.8016413</v>
      </c>
      <c r="M89" s="12">
        <v>39</v>
      </c>
      <c r="N89" s="12">
        <v>926</v>
      </c>
      <c r="O89" s="12">
        <v>21017</v>
      </c>
      <c r="P89" s="12">
        <v>0</v>
      </c>
      <c r="Q89" s="12">
        <v>1</v>
      </c>
      <c r="R89" s="12">
        <v>50</v>
      </c>
      <c r="S89" s="12">
        <v>0</v>
      </c>
      <c r="T89" s="12">
        <v>18</v>
      </c>
      <c r="U89" s="17">
        <v>684</v>
      </c>
    </row>
    <row r="90" spans="1:21" ht="12.75" hidden="1">
      <c r="A90" s="14" t="s">
        <v>127</v>
      </c>
      <c r="B90" s="10" t="s">
        <v>128</v>
      </c>
      <c r="C90" s="10" t="s">
        <v>29</v>
      </c>
      <c r="D90" s="10" t="s">
        <v>133</v>
      </c>
      <c r="E90" s="10" t="s">
        <v>134</v>
      </c>
      <c r="F90" s="11">
        <v>0.02335101954131097</v>
      </c>
      <c r="G90" s="11">
        <v>0.00755939524838013</v>
      </c>
      <c r="H90" s="11">
        <v>0</v>
      </c>
      <c r="I90" s="11">
        <v>0</v>
      </c>
      <c r="J90" s="10">
        <v>1731184.7799999998</v>
      </c>
      <c r="K90" s="10">
        <v>74137438.70743246</v>
      </c>
      <c r="L90" s="10">
        <v>368137593.8016413</v>
      </c>
      <c r="M90" s="10">
        <v>7</v>
      </c>
      <c r="N90" s="10">
        <v>926</v>
      </c>
      <c r="O90" s="10">
        <v>21017</v>
      </c>
      <c r="P90" s="10">
        <v>0</v>
      </c>
      <c r="Q90" s="10">
        <v>1</v>
      </c>
      <c r="R90" s="10">
        <v>50</v>
      </c>
      <c r="S90" s="10">
        <v>0</v>
      </c>
      <c r="T90" s="10">
        <v>18</v>
      </c>
      <c r="U90" s="15">
        <v>684</v>
      </c>
    </row>
    <row r="91" spans="1:21" ht="12.75" hidden="1">
      <c r="A91" s="16" t="s">
        <v>127</v>
      </c>
      <c r="B91" s="12" t="s">
        <v>128</v>
      </c>
      <c r="C91" s="12" t="s">
        <v>29</v>
      </c>
      <c r="D91" s="12" t="s">
        <v>27</v>
      </c>
      <c r="E91" s="12" t="s">
        <v>132</v>
      </c>
      <c r="F91" s="13">
        <v>0.007231140525438877</v>
      </c>
      <c r="G91" s="13">
        <v>0.01079913606911447</v>
      </c>
      <c r="H91" s="13">
        <v>0</v>
      </c>
      <c r="I91" s="13">
        <v>0</v>
      </c>
      <c r="J91" s="12">
        <v>536098.2374895557</v>
      </c>
      <c r="K91" s="12">
        <v>74137438.70743246</v>
      </c>
      <c r="L91" s="12">
        <v>368137593.8016413</v>
      </c>
      <c r="M91" s="12">
        <v>10</v>
      </c>
      <c r="N91" s="12">
        <v>926</v>
      </c>
      <c r="O91" s="12">
        <v>21017</v>
      </c>
      <c r="P91" s="12">
        <v>0</v>
      </c>
      <c r="Q91" s="12">
        <v>1</v>
      </c>
      <c r="R91" s="12">
        <v>50</v>
      </c>
      <c r="S91" s="12">
        <v>0</v>
      </c>
      <c r="T91" s="12">
        <v>18</v>
      </c>
      <c r="U91" s="17">
        <v>684</v>
      </c>
    </row>
    <row r="92" spans="1:21" ht="12.75" hidden="1">
      <c r="A92" s="14" t="s">
        <v>127</v>
      </c>
      <c r="B92" s="10" t="s">
        <v>128</v>
      </c>
      <c r="C92" s="10" t="s">
        <v>29</v>
      </c>
      <c r="D92" s="10" t="s">
        <v>26</v>
      </c>
      <c r="E92" s="10" t="s">
        <v>69</v>
      </c>
      <c r="F92" s="11">
        <v>0.000742404990406892</v>
      </c>
      <c r="G92" s="11">
        <v>0.014038876889848811</v>
      </c>
      <c r="H92" s="11">
        <v>0</v>
      </c>
      <c r="I92" s="11">
        <v>0</v>
      </c>
      <c r="J92" s="10">
        <v>55040.00447238294</v>
      </c>
      <c r="K92" s="10">
        <v>74137438.70743246</v>
      </c>
      <c r="L92" s="10">
        <v>368137593.8016413</v>
      </c>
      <c r="M92" s="10">
        <v>13</v>
      </c>
      <c r="N92" s="10">
        <v>926</v>
      </c>
      <c r="O92" s="10">
        <v>21017</v>
      </c>
      <c r="P92" s="10">
        <v>0</v>
      </c>
      <c r="Q92" s="10">
        <v>1</v>
      </c>
      <c r="R92" s="10">
        <v>50</v>
      </c>
      <c r="S92" s="10">
        <v>0</v>
      </c>
      <c r="T92" s="10">
        <v>18</v>
      </c>
      <c r="U92" s="15">
        <v>684</v>
      </c>
    </row>
    <row r="95" spans="4:9" ht="27">
      <c r="D95" s="30" t="s">
        <v>135</v>
      </c>
      <c r="E95" s="36" t="s">
        <v>158</v>
      </c>
      <c r="F95" s="37"/>
      <c r="G95" s="37"/>
      <c r="H95" s="37"/>
      <c r="I95" s="38"/>
    </row>
    <row r="96" spans="4:9" ht="67.5">
      <c r="D96" s="30" t="s">
        <v>137</v>
      </c>
      <c r="E96" s="36" t="s">
        <v>168</v>
      </c>
      <c r="F96" s="37"/>
      <c r="G96" s="37"/>
      <c r="H96" s="37"/>
      <c r="I96" s="38"/>
    </row>
    <row r="97" spans="4:9" ht="121.5">
      <c r="D97" s="30" t="s">
        <v>138</v>
      </c>
      <c r="E97" s="30" t="s">
        <v>139</v>
      </c>
      <c r="F97" s="30" t="s">
        <v>140</v>
      </c>
      <c r="G97" s="30" t="s">
        <v>141</v>
      </c>
      <c r="H97" s="30" t="s">
        <v>142</v>
      </c>
      <c r="I97" s="30" t="s">
        <v>143</v>
      </c>
    </row>
    <row r="98" spans="4:9" ht="27">
      <c r="D98" s="31" t="s">
        <v>154</v>
      </c>
      <c r="E98" s="32">
        <f>F82</f>
        <v>0.44</v>
      </c>
      <c r="F98" s="32">
        <f>G82</f>
        <v>0.31</v>
      </c>
      <c r="G98" s="32">
        <f>H82</f>
        <v>0</v>
      </c>
      <c r="H98" s="32">
        <f>I82</f>
        <v>0</v>
      </c>
      <c r="I98" s="32">
        <v>0</v>
      </c>
    </row>
    <row r="99" spans="4:9" ht="27">
      <c r="D99" s="31" t="s">
        <v>159</v>
      </c>
      <c r="E99" s="32">
        <f aca="true" t="shared" si="11" ref="E99:H99">F83</f>
        <v>0.1494629800860794</v>
      </c>
      <c r="F99" s="32">
        <f t="shared" si="11"/>
        <v>0.07</v>
      </c>
      <c r="G99" s="32">
        <f t="shared" si="11"/>
        <v>0</v>
      </c>
      <c r="H99" s="32">
        <f t="shared" si="11"/>
        <v>0</v>
      </c>
      <c r="I99" s="32">
        <v>0</v>
      </c>
    </row>
    <row r="100" spans="4:9" ht="27">
      <c r="D100" s="31" t="s">
        <v>161</v>
      </c>
      <c r="E100" s="32">
        <f aca="true" t="shared" si="12" ref="E100:H100">F84</f>
        <v>0.10257311259068697</v>
      </c>
      <c r="F100" s="32">
        <f t="shared" si="12"/>
        <v>0.08</v>
      </c>
      <c r="G100" s="32">
        <f t="shared" si="12"/>
        <v>0</v>
      </c>
      <c r="H100" s="32">
        <f t="shared" si="12"/>
        <v>0</v>
      </c>
      <c r="I100" s="32">
        <v>0</v>
      </c>
    </row>
    <row r="101" spans="4:9" ht="27">
      <c r="D101" s="31" t="s">
        <v>149</v>
      </c>
      <c r="E101" s="32">
        <f aca="true" t="shared" si="13" ref="E101:H101">F85</f>
        <v>0.08946838488172437</v>
      </c>
      <c r="F101" s="32">
        <f t="shared" si="13"/>
        <v>0.23</v>
      </c>
      <c r="G101" s="32">
        <f t="shared" si="13"/>
        <v>0.9888475836431226</v>
      </c>
      <c r="H101" s="32">
        <f t="shared" si="13"/>
        <v>0.007434944237918215</v>
      </c>
      <c r="I101" s="32">
        <v>0</v>
      </c>
    </row>
    <row r="102" spans="4:9" ht="27">
      <c r="D102" s="31" t="s">
        <v>160</v>
      </c>
      <c r="E102" s="32">
        <f aca="true" t="shared" si="14" ref="E102:H102">F86</f>
        <v>0.06</v>
      </c>
      <c r="F102" s="32">
        <f t="shared" si="14"/>
        <v>0.08</v>
      </c>
      <c r="G102" s="32">
        <f t="shared" si="14"/>
        <v>0</v>
      </c>
      <c r="H102" s="32">
        <f t="shared" si="14"/>
        <v>0</v>
      </c>
      <c r="I102" s="32">
        <v>0</v>
      </c>
    </row>
    <row r="105" spans="1:21" ht="114.75">
      <c r="A105" s="20" t="s">
        <v>0</v>
      </c>
      <c r="B105" s="21" t="s">
        <v>1</v>
      </c>
      <c r="C105" s="21" t="s">
        <v>2</v>
      </c>
      <c r="D105" s="22" t="s">
        <v>15</v>
      </c>
      <c r="E105" s="21" t="s">
        <v>16</v>
      </c>
      <c r="F105" s="23" t="s">
        <v>17</v>
      </c>
      <c r="G105" s="23" t="s">
        <v>18</v>
      </c>
      <c r="H105" s="23" t="s">
        <v>19</v>
      </c>
      <c r="I105" s="23" t="s">
        <v>20</v>
      </c>
      <c r="J105" s="21" t="s">
        <v>3</v>
      </c>
      <c r="K105" s="21" t="s">
        <v>4</v>
      </c>
      <c r="L105" s="21" t="s">
        <v>5</v>
      </c>
      <c r="M105" s="21" t="s">
        <v>6</v>
      </c>
      <c r="N105" s="21" t="s">
        <v>7</v>
      </c>
      <c r="O105" s="21" t="s">
        <v>8</v>
      </c>
      <c r="P105" s="21" t="s">
        <v>9</v>
      </c>
      <c r="Q105" s="21" t="s">
        <v>10</v>
      </c>
      <c r="R105" s="21" t="s">
        <v>11</v>
      </c>
      <c r="S105" s="21" t="s">
        <v>12</v>
      </c>
      <c r="T105" s="21" t="s">
        <v>13</v>
      </c>
      <c r="U105" s="24" t="s">
        <v>14</v>
      </c>
    </row>
    <row r="106" spans="1:21" ht="12.75">
      <c r="A106" s="14" t="s">
        <v>68</v>
      </c>
      <c r="B106" s="10" t="s">
        <v>22</v>
      </c>
      <c r="C106" s="10" t="s">
        <v>29</v>
      </c>
      <c r="D106" s="10" t="s">
        <v>28</v>
      </c>
      <c r="E106" s="10" t="s">
        <v>94</v>
      </c>
      <c r="F106" s="18">
        <v>0.3450027011968405</v>
      </c>
      <c r="G106" s="11">
        <v>0.3450027011968405</v>
      </c>
      <c r="H106" s="11">
        <v>0.2</v>
      </c>
      <c r="I106" s="11">
        <v>0</v>
      </c>
      <c r="J106" s="10">
        <v>0</v>
      </c>
      <c r="K106" s="10">
        <v>1252241.21</v>
      </c>
      <c r="L106" s="10">
        <v>368137593.8016413</v>
      </c>
      <c r="M106" s="10">
        <v>6</v>
      </c>
      <c r="N106" s="10">
        <v>30</v>
      </c>
      <c r="O106" s="10">
        <v>21017</v>
      </c>
      <c r="P106" s="10">
        <v>0</v>
      </c>
      <c r="Q106" s="10">
        <v>0</v>
      </c>
      <c r="R106" s="10">
        <v>50</v>
      </c>
      <c r="S106" s="10">
        <v>0</v>
      </c>
      <c r="T106" s="10">
        <v>0</v>
      </c>
      <c r="U106" s="15">
        <v>684</v>
      </c>
    </row>
    <row r="107" spans="1:21" ht="12.75">
      <c r="A107" s="16" t="s">
        <v>68</v>
      </c>
      <c r="B107" s="12" t="s">
        <v>22</v>
      </c>
      <c r="C107" s="12" t="s">
        <v>29</v>
      </c>
      <c r="D107" s="12" t="s">
        <v>124</v>
      </c>
      <c r="E107" s="12" t="s">
        <v>66</v>
      </c>
      <c r="F107" s="19">
        <v>0.3232575056366337</v>
      </c>
      <c r="G107" s="13">
        <v>0.3232575056366337</v>
      </c>
      <c r="H107" s="13">
        <v>0.6666666666666666</v>
      </c>
      <c r="I107" s="13">
        <v>0</v>
      </c>
      <c r="J107" s="12">
        <v>0</v>
      </c>
      <c r="K107" s="12">
        <v>1252241.21</v>
      </c>
      <c r="L107" s="12">
        <v>368137593.8016413</v>
      </c>
      <c r="M107" s="12">
        <v>20</v>
      </c>
      <c r="N107" s="12">
        <v>30</v>
      </c>
      <c r="O107" s="12">
        <v>21017</v>
      </c>
      <c r="P107" s="12">
        <v>0</v>
      </c>
      <c r="Q107" s="12">
        <v>0</v>
      </c>
      <c r="R107" s="12">
        <v>50</v>
      </c>
      <c r="S107" s="12">
        <v>0</v>
      </c>
      <c r="T107" s="12">
        <v>0</v>
      </c>
      <c r="U107" s="17">
        <v>684</v>
      </c>
    </row>
    <row r="108" spans="1:21" ht="12.75">
      <c r="A108" s="14" t="s">
        <v>68</v>
      </c>
      <c r="B108" s="10" t="s">
        <v>22</v>
      </c>
      <c r="C108" s="10" t="s">
        <v>29</v>
      </c>
      <c r="D108" s="10" t="s">
        <v>70</v>
      </c>
      <c r="E108" s="10" t="s">
        <v>71</v>
      </c>
      <c r="F108" s="18">
        <v>0.12634078701179302</v>
      </c>
      <c r="G108" s="11">
        <v>0.12634078701179302</v>
      </c>
      <c r="H108" s="11">
        <v>0.03333333333333333</v>
      </c>
      <c r="I108" s="11">
        <v>0</v>
      </c>
      <c r="J108" s="10">
        <v>0</v>
      </c>
      <c r="K108" s="10">
        <v>1252241.21</v>
      </c>
      <c r="L108" s="10">
        <v>368137593.8016413</v>
      </c>
      <c r="M108" s="10">
        <v>1</v>
      </c>
      <c r="N108" s="10">
        <v>30</v>
      </c>
      <c r="O108" s="10">
        <v>21017</v>
      </c>
      <c r="P108" s="10">
        <v>0</v>
      </c>
      <c r="Q108" s="10">
        <v>0</v>
      </c>
      <c r="R108" s="10">
        <v>50</v>
      </c>
      <c r="S108" s="10">
        <v>0</v>
      </c>
      <c r="T108" s="10">
        <v>0</v>
      </c>
      <c r="U108" s="15">
        <v>684</v>
      </c>
    </row>
    <row r="109" spans="1:21" ht="12.75">
      <c r="A109" s="16" t="s">
        <v>68</v>
      </c>
      <c r="B109" s="12" t="s">
        <v>22</v>
      </c>
      <c r="C109" s="12" t="s">
        <v>29</v>
      </c>
      <c r="D109" s="12" t="s">
        <v>72</v>
      </c>
      <c r="E109" s="12" t="s">
        <v>73</v>
      </c>
      <c r="F109" s="19">
        <v>0.08117445679654642</v>
      </c>
      <c r="G109" s="13">
        <v>0.08117445679654642</v>
      </c>
      <c r="H109" s="13">
        <v>0.03333333333333333</v>
      </c>
      <c r="I109" s="13">
        <v>0</v>
      </c>
      <c r="J109" s="12">
        <v>0</v>
      </c>
      <c r="K109" s="12">
        <v>1252241.21</v>
      </c>
      <c r="L109" s="12">
        <v>368137593.8016413</v>
      </c>
      <c r="M109" s="12">
        <v>1</v>
      </c>
      <c r="N109" s="12">
        <v>30</v>
      </c>
      <c r="O109" s="12">
        <v>21017</v>
      </c>
      <c r="P109" s="12">
        <v>0</v>
      </c>
      <c r="Q109" s="12">
        <v>0</v>
      </c>
      <c r="R109" s="12">
        <v>50</v>
      </c>
      <c r="S109" s="12">
        <v>0</v>
      </c>
      <c r="T109" s="12">
        <v>0</v>
      </c>
      <c r="U109" s="17">
        <v>684</v>
      </c>
    </row>
    <row r="110" spans="1:21" ht="12.75">
      <c r="A110" s="14" t="s">
        <v>68</v>
      </c>
      <c r="B110" s="10" t="s">
        <v>22</v>
      </c>
      <c r="C110" s="10" t="s">
        <v>29</v>
      </c>
      <c r="D110" s="10" t="s">
        <v>23</v>
      </c>
      <c r="E110" s="10" t="s">
        <v>85</v>
      </c>
      <c r="F110" s="18">
        <v>0.07848408055505536</v>
      </c>
      <c r="G110" s="11">
        <v>0.07848408055505536</v>
      </c>
      <c r="H110" s="11">
        <v>0.03333333333333333</v>
      </c>
      <c r="I110" s="11">
        <v>0</v>
      </c>
      <c r="J110" s="10">
        <v>0</v>
      </c>
      <c r="K110" s="10">
        <v>1252241.21</v>
      </c>
      <c r="L110" s="10">
        <v>368137593.8016413</v>
      </c>
      <c r="M110" s="10">
        <v>1</v>
      </c>
      <c r="N110" s="10">
        <v>30</v>
      </c>
      <c r="O110" s="10">
        <v>21017</v>
      </c>
      <c r="P110" s="10">
        <v>0</v>
      </c>
      <c r="Q110" s="10">
        <v>0</v>
      </c>
      <c r="R110" s="10">
        <v>50</v>
      </c>
      <c r="S110" s="10">
        <v>0</v>
      </c>
      <c r="T110" s="10">
        <v>0</v>
      </c>
      <c r="U110" s="15">
        <v>684</v>
      </c>
    </row>
    <row r="111" spans="1:21" ht="12.75">
      <c r="A111" s="16" t="s">
        <v>68</v>
      </c>
      <c r="B111" s="12" t="s">
        <v>22</v>
      </c>
      <c r="C111" s="12" t="s">
        <v>29</v>
      </c>
      <c r="D111" s="12" t="s">
        <v>23</v>
      </c>
      <c r="E111" s="12" t="s">
        <v>24</v>
      </c>
      <c r="F111" s="19">
        <v>0.045740468803130985</v>
      </c>
      <c r="G111" s="13">
        <v>0.045740468803130985</v>
      </c>
      <c r="H111" s="13">
        <v>0.03333333333333333</v>
      </c>
      <c r="I111" s="13">
        <v>0</v>
      </c>
      <c r="J111" s="12">
        <v>0</v>
      </c>
      <c r="K111" s="12">
        <v>1252241.21</v>
      </c>
      <c r="L111" s="12">
        <v>368137593.8016413</v>
      </c>
      <c r="M111" s="12">
        <v>1</v>
      </c>
      <c r="N111" s="12">
        <v>30</v>
      </c>
      <c r="O111" s="12">
        <v>21017</v>
      </c>
      <c r="P111" s="12">
        <v>0</v>
      </c>
      <c r="Q111" s="12">
        <v>0</v>
      </c>
      <c r="R111" s="12">
        <v>50</v>
      </c>
      <c r="S111" s="12">
        <v>0</v>
      </c>
      <c r="T111" s="12">
        <v>0</v>
      </c>
      <c r="U111" s="17">
        <v>684</v>
      </c>
    </row>
    <row r="112" spans="1:21" ht="12.75">
      <c r="A112" s="33"/>
      <c r="B112" s="33"/>
      <c r="C112" s="33"/>
      <c r="D112" s="33"/>
      <c r="E112" s="33"/>
      <c r="F112" s="34"/>
      <c r="G112" s="35"/>
      <c r="H112" s="35"/>
      <c r="I112" s="35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ht="27">
      <c r="A113" s="33"/>
      <c r="B113" s="33"/>
      <c r="C113" s="33"/>
      <c r="D113" s="30" t="s">
        <v>135</v>
      </c>
      <c r="E113" s="36" t="s">
        <v>162</v>
      </c>
      <c r="F113" s="37"/>
      <c r="G113" s="37"/>
      <c r="H113" s="37"/>
      <c r="I113" s="38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</row>
    <row r="114" spans="1:21" ht="67.5">
      <c r="A114" s="33"/>
      <c r="B114" s="33"/>
      <c r="C114" s="33"/>
      <c r="D114" s="30" t="s">
        <v>137</v>
      </c>
      <c r="E114" s="36" t="s">
        <v>179</v>
      </c>
      <c r="F114" s="37"/>
      <c r="G114" s="37"/>
      <c r="H114" s="37"/>
      <c r="I114" s="38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ht="121.5">
      <c r="A115" s="33"/>
      <c r="B115" s="33"/>
      <c r="C115" s="33"/>
      <c r="D115" s="30" t="s">
        <v>138</v>
      </c>
      <c r="E115" s="30" t="s">
        <v>139</v>
      </c>
      <c r="F115" s="30" t="s">
        <v>140</v>
      </c>
      <c r="G115" s="30" t="s">
        <v>141</v>
      </c>
      <c r="H115" s="30" t="s">
        <v>142</v>
      </c>
      <c r="I115" s="30" t="s">
        <v>143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ht="27">
      <c r="A116" s="33"/>
      <c r="B116" s="33"/>
      <c r="C116" s="33"/>
      <c r="D116" s="31" t="s">
        <v>164</v>
      </c>
      <c r="E116" s="32">
        <f>G106</f>
        <v>0.3450027011968405</v>
      </c>
      <c r="F116" s="32">
        <f>H106</f>
        <v>0.2</v>
      </c>
      <c r="G116" s="32">
        <f>I106</f>
        <v>0</v>
      </c>
      <c r="H116" s="32">
        <f>I104</f>
        <v>0</v>
      </c>
      <c r="I116" s="32">
        <v>0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ht="27">
      <c r="A117" s="33"/>
      <c r="B117" s="33"/>
      <c r="C117" s="33"/>
      <c r="D117" s="31" t="s">
        <v>165</v>
      </c>
      <c r="E117" s="32">
        <f aca="true" t="shared" si="15" ref="E117:F120">G107</f>
        <v>0.3232575056366337</v>
      </c>
      <c r="F117" s="32">
        <f t="shared" si="15"/>
        <v>0.6666666666666666</v>
      </c>
      <c r="G117" s="32">
        <f aca="true" t="shared" si="16" ref="G117:H120">H107</f>
        <v>0.6666666666666666</v>
      </c>
      <c r="H117" s="32">
        <f t="shared" si="16"/>
        <v>0</v>
      </c>
      <c r="I117" s="32">
        <v>0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ht="27">
      <c r="A118" s="33"/>
      <c r="B118" s="33"/>
      <c r="C118" s="33"/>
      <c r="D118" s="31" t="s">
        <v>154</v>
      </c>
      <c r="E118" s="32">
        <f t="shared" si="15"/>
        <v>0.12634078701179302</v>
      </c>
      <c r="F118" s="32">
        <f t="shared" si="15"/>
        <v>0.03333333333333333</v>
      </c>
      <c r="G118" s="32">
        <f t="shared" si="16"/>
        <v>0.03333333333333333</v>
      </c>
      <c r="H118" s="32">
        <f t="shared" si="16"/>
        <v>0</v>
      </c>
      <c r="I118" s="32">
        <v>0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ht="27">
      <c r="A119" s="33"/>
      <c r="B119" s="33"/>
      <c r="C119" s="33"/>
      <c r="D119" s="31" t="s">
        <v>163</v>
      </c>
      <c r="E119" s="32">
        <f t="shared" si="15"/>
        <v>0.08117445679654642</v>
      </c>
      <c r="F119" s="32">
        <f t="shared" si="15"/>
        <v>0.03333333333333333</v>
      </c>
      <c r="G119" s="32">
        <f t="shared" si="16"/>
        <v>0.03333333333333333</v>
      </c>
      <c r="H119" s="32">
        <f t="shared" si="16"/>
        <v>0</v>
      </c>
      <c r="I119" s="32">
        <v>0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27">
      <c r="A120" s="33"/>
      <c r="B120" s="33"/>
      <c r="C120" s="33"/>
      <c r="D120" s="31" t="s">
        <v>166</v>
      </c>
      <c r="E120" s="32">
        <f t="shared" si="15"/>
        <v>0.07848408055505536</v>
      </c>
      <c r="F120" s="32">
        <f t="shared" si="15"/>
        <v>0.03333333333333333</v>
      </c>
      <c r="G120" s="32">
        <f t="shared" si="16"/>
        <v>0.03333333333333333</v>
      </c>
      <c r="H120" s="32">
        <f t="shared" si="16"/>
        <v>0</v>
      </c>
      <c r="I120" s="32">
        <v>0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ht="12.75">
      <c r="A121" s="33"/>
      <c r="B121" s="33"/>
      <c r="C121" s="33"/>
      <c r="D121" s="33"/>
      <c r="E121" s="33"/>
      <c r="F121" s="34"/>
      <c r="G121" s="35"/>
      <c r="H121" s="35"/>
      <c r="I121" s="35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4" spans="1:21" ht="114.75">
      <c r="A124" s="20" t="s">
        <v>0</v>
      </c>
      <c r="B124" s="21" t="s">
        <v>1</v>
      </c>
      <c r="C124" s="21" t="s">
        <v>2</v>
      </c>
      <c r="D124" s="22" t="s">
        <v>15</v>
      </c>
      <c r="E124" s="21" t="s">
        <v>16</v>
      </c>
      <c r="F124" s="23" t="s">
        <v>17</v>
      </c>
      <c r="G124" s="23" t="s">
        <v>18</v>
      </c>
      <c r="H124" s="23" t="s">
        <v>19</v>
      </c>
      <c r="I124" s="23" t="s">
        <v>20</v>
      </c>
      <c r="J124" s="21" t="s">
        <v>3</v>
      </c>
      <c r="K124" s="21" t="s">
        <v>4</v>
      </c>
      <c r="L124" s="21" t="s">
        <v>5</v>
      </c>
      <c r="M124" s="21" t="s">
        <v>6</v>
      </c>
      <c r="N124" s="21" t="s">
        <v>7</v>
      </c>
      <c r="O124" s="21" t="s">
        <v>8</v>
      </c>
      <c r="P124" s="21" t="s">
        <v>9</v>
      </c>
      <c r="Q124" s="21" t="s">
        <v>10</v>
      </c>
      <c r="R124" s="21" t="s">
        <v>11</v>
      </c>
      <c r="S124" s="21" t="s">
        <v>12</v>
      </c>
      <c r="T124" s="21" t="s">
        <v>13</v>
      </c>
      <c r="U124" s="24" t="s">
        <v>14</v>
      </c>
    </row>
    <row r="125" spans="1:21" ht="12.75">
      <c r="A125" s="14" t="s">
        <v>21</v>
      </c>
      <c r="B125" s="10" t="s">
        <v>22</v>
      </c>
      <c r="C125" s="10" t="s">
        <v>25</v>
      </c>
      <c r="D125" s="10" t="s">
        <v>23</v>
      </c>
      <c r="E125" s="10" t="s">
        <v>24</v>
      </c>
      <c r="F125" s="11">
        <v>0.63</v>
      </c>
      <c r="G125" s="11">
        <v>0.5700791422006638</v>
      </c>
      <c r="H125" s="11">
        <v>0</v>
      </c>
      <c r="I125" s="11">
        <v>0</v>
      </c>
      <c r="J125" s="10">
        <v>29056920.124456882</v>
      </c>
      <c r="K125" s="10">
        <v>45628110.90804045</v>
      </c>
      <c r="L125" s="10">
        <v>368137593.8016413</v>
      </c>
      <c r="M125" s="10">
        <v>2233</v>
      </c>
      <c r="N125" s="10">
        <v>3917</v>
      </c>
      <c r="O125" s="10">
        <v>21017</v>
      </c>
      <c r="P125" s="10">
        <v>0</v>
      </c>
      <c r="Q125" s="10">
        <v>1</v>
      </c>
      <c r="R125" s="10">
        <v>50</v>
      </c>
      <c r="S125" s="10">
        <v>0</v>
      </c>
      <c r="T125" s="10">
        <v>0</v>
      </c>
      <c r="U125" s="15">
        <v>684</v>
      </c>
    </row>
    <row r="126" spans="1:21" ht="12.75">
      <c r="A126" s="16" t="s">
        <v>21</v>
      </c>
      <c r="B126" s="12" t="s">
        <v>22</v>
      </c>
      <c r="C126" s="12" t="s">
        <v>25</v>
      </c>
      <c r="D126" s="12" t="s">
        <v>91</v>
      </c>
      <c r="E126" s="12" t="s">
        <v>92</v>
      </c>
      <c r="F126" s="13">
        <v>0.23149977190669965</v>
      </c>
      <c r="G126" s="13">
        <v>0.12050038294613225</v>
      </c>
      <c r="H126" s="13">
        <v>0</v>
      </c>
      <c r="I126" s="13">
        <v>0</v>
      </c>
      <c r="J126" s="12">
        <v>10562897.267744958</v>
      </c>
      <c r="K126" s="12">
        <v>45628110.90804045</v>
      </c>
      <c r="L126" s="12">
        <v>368137593.8016413</v>
      </c>
      <c r="M126" s="12">
        <v>472</v>
      </c>
      <c r="N126" s="12">
        <v>3917</v>
      </c>
      <c r="O126" s="12">
        <v>21017</v>
      </c>
      <c r="P126" s="12">
        <v>0</v>
      </c>
      <c r="Q126" s="12">
        <v>1</v>
      </c>
      <c r="R126" s="12">
        <v>50</v>
      </c>
      <c r="S126" s="12">
        <v>0</v>
      </c>
      <c r="T126" s="12">
        <v>0</v>
      </c>
      <c r="U126" s="17">
        <v>684</v>
      </c>
    </row>
    <row r="127" spans="1:21" ht="12.75">
      <c r="A127" s="14" t="s">
        <v>21</v>
      </c>
      <c r="B127" s="10" t="s">
        <v>22</v>
      </c>
      <c r="C127" s="10" t="s">
        <v>25</v>
      </c>
      <c r="D127" s="10" t="s">
        <v>26</v>
      </c>
      <c r="E127" s="10" t="s">
        <v>69</v>
      </c>
      <c r="F127" s="11">
        <v>0.07376026987195324</v>
      </c>
      <c r="G127" s="11">
        <v>0.10518253765636967</v>
      </c>
      <c r="H127" s="11">
        <v>0</v>
      </c>
      <c r="I127" s="11">
        <v>0</v>
      </c>
      <c r="J127" s="10">
        <v>3365541.7743244767</v>
      </c>
      <c r="K127" s="10">
        <v>45628110.90804045</v>
      </c>
      <c r="L127" s="10">
        <v>368137593.8016413</v>
      </c>
      <c r="M127" s="10">
        <v>412</v>
      </c>
      <c r="N127" s="10">
        <v>3917</v>
      </c>
      <c r="O127" s="10">
        <v>21017</v>
      </c>
      <c r="P127" s="10">
        <v>0</v>
      </c>
      <c r="Q127" s="10">
        <v>1</v>
      </c>
      <c r="R127" s="10">
        <v>50</v>
      </c>
      <c r="S127" s="10">
        <v>0</v>
      </c>
      <c r="T127" s="10">
        <v>0</v>
      </c>
      <c r="U127" s="15">
        <v>684</v>
      </c>
    </row>
    <row r="128" spans="1:21" ht="12.75">
      <c r="A128" s="16" t="s">
        <v>21</v>
      </c>
      <c r="B128" s="12" t="s">
        <v>22</v>
      </c>
      <c r="C128" s="12" t="s">
        <v>25</v>
      </c>
      <c r="D128" s="12" t="s">
        <v>30</v>
      </c>
      <c r="E128" s="12" t="s">
        <v>86</v>
      </c>
      <c r="F128" s="13">
        <v>0.0601946402193918</v>
      </c>
      <c r="G128" s="13">
        <v>0.20551442430431452</v>
      </c>
      <c r="H128" s="13">
        <v>0</v>
      </c>
      <c r="I128" s="13">
        <v>0</v>
      </c>
      <c r="J128" s="12">
        <v>2746567.720000001</v>
      </c>
      <c r="K128" s="12">
        <v>45628110.90804045</v>
      </c>
      <c r="L128" s="12">
        <v>368137593.8016413</v>
      </c>
      <c r="M128" s="12">
        <v>805</v>
      </c>
      <c r="N128" s="12">
        <v>3917</v>
      </c>
      <c r="O128" s="12">
        <v>21017</v>
      </c>
      <c r="P128" s="12">
        <v>0</v>
      </c>
      <c r="Q128" s="12">
        <v>1</v>
      </c>
      <c r="R128" s="12">
        <v>50</v>
      </c>
      <c r="S128" s="12">
        <v>0</v>
      </c>
      <c r="T128" s="12">
        <v>0</v>
      </c>
      <c r="U128" s="17">
        <v>684</v>
      </c>
    </row>
    <row r="129" spans="1:21" ht="12.75">
      <c r="A129" s="14" t="s">
        <v>21</v>
      </c>
      <c r="B129" s="10" t="s">
        <v>22</v>
      </c>
      <c r="C129" s="10" t="s">
        <v>25</v>
      </c>
      <c r="D129" s="10" t="s">
        <v>31</v>
      </c>
      <c r="E129" s="10" t="s">
        <v>93</v>
      </c>
      <c r="F129" s="11">
        <v>0.0011522270027343074</v>
      </c>
      <c r="G129" s="11">
        <v>0.0002552974214960429</v>
      </c>
      <c r="H129" s="11">
        <v>0</v>
      </c>
      <c r="I129" s="11">
        <v>1</v>
      </c>
      <c r="J129" s="10">
        <v>52573.941472</v>
      </c>
      <c r="K129" s="10">
        <v>45628110.90804045</v>
      </c>
      <c r="L129" s="10">
        <v>368137593.8016413</v>
      </c>
      <c r="M129" s="10">
        <v>1</v>
      </c>
      <c r="N129" s="10">
        <v>3917</v>
      </c>
      <c r="O129" s="10">
        <v>21017</v>
      </c>
      <c r="P129" s="10">
        <v>1</v>
      </c>
      <c r="Q129" s="10">
        <v>1</v>
      </c>
      <c r="R129" s="10">
        <v>50</v>
      </c>
      <c r="S129" s="10">
        <v>0</v>
      </c>
      <c r="T129" s="10">
        <v>0</v>
      </c>
      <c r="U129" s="15">
        <v>684</v>
      </c>
    </row>
    <row r="130" spans="1:21" s="29" customFormat="1" ht="12.75">
      <c r="A130" s="25"/>
      <c r="B130" s="26"/>
      <c r="C130" s="26"/>
      <c r="D130" s="26"/>
      <c r="E130" s="26"/>
      <c r="F130" s="27"/>
      <c r="G130" s="27"/>
      <c r="H130" s="27"/>
      <c r="I130" s="27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8"/>
    </row>
    <row r="131" spans="1:21" s="29" customFormat="1" ht="27">
      <c r="A131" s="25"/>
      <c r="B131" s="26"/>
      <c r="C131" s="26"/>
      <c r="D131" s="30" t="s">
        <v>135</v>
      </c>
      <c r="E131" s="39" t="s">
        <v>167</v>
      </c>
      <c r="F131" s="40"/>
      <c r="G131" s="40"/>
      <c r="H131" s="40"/>
      <c r="I131" s="41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8"/>
    </row>
    <row r="132" spans="1:21" s="29" customFormat="1" ht="67.5">
      <c r="A132" s="25"/>
      <c r="B132" s="26"/>
      <c r="C132" s="26"/>
      <c r="D132" s="30" t="s">
        <v>137</v>
      </c>
      <c r="E132" s="36" t="s">
        <v>168</v>
      </c>
      <c r="F132" s="37"/>
      <c r="G132" s="37"/>
      <c r="H132" s="37"/>
      <c r="I132" s="38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8"/>
    </row>
    <row r="133" spans="1:21" s="29" customFormat="1" ht="121.5">
      <c r="A133" s="25"/>
      <c r="B133" s="26"/>
      <c r="C133" s="26"/>
      <c r="D133" s="30" t="s">
        <v>138</v>
      </c>
      <c r="E133" s="30" t="s">
        <v>139</v>
      </c>
      <c r="F133" s="30" t="s">
        <v>140</v>
      </c>
      <c r="G133" s="30" t="s">
        <v>141</v>
      </c>
      <c r="H133" s="30" t="s">
        <v>142</v>
      </c>
      <c r="I133" s="30" t="s">
        <v>143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8"/>
    </row>
    <row r="134" spans="1:21" s="29" customFormat="1" ht="27">
      <c r="A134" s="25"/>
      <c r="B134" s="26"/>
      <c r="C134" s="26"/>
      <c r="D134" s="31" t="s">
        <v>144</v>
      </c>
      <c r="E134" s="32">
        <f>F125</f>
        <v>0.63</v>
      </c>
      <c r="F134" s="32">
        <f>G125</f>
        <v>0.5700791422006638</v>
      </c>
      <c r="G134" s="32">
        <f>H125</f>
        <v>0</v>
      </c>
      <c r="H134" s="32">
        <f>I125</f>
        <v>0</v>
      </c>
      <c r="I134" s="32">
        <v>0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8"/>
    </row>
    <row r="135" spans="1:21" s="29" customFormat="1" ht="27">
      <c r="A135" s="25"/>
      <c r="B135" s="26"/>
      <c r="C135" s="26"/>
      <c r="D135" s="31" t="s">
        <v>151</v>
      </c>
      <c r="E135" s="32">
        <f aca="true" t="shared" si="17" ref="E135:H135">F126</f>
        <v>0.23149977190669965</v>
      </c>
      <c r="F135" s="32">
        <f t="shared" si="17"/>
        <v>0.12050038294613225</v>
      </c>
      <c r="G135" s="32">
        <f t="shared" si="17"/>
        <v>0</v>
      </c>
      <c r="H135" s="32">
        <f t="shared" si="17"/>
        <v>0</v>
      </c>
      <c r="I135" s="32">
        <v>0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8"/>
    </row>
    <row r="136" spans="1:21" s="29" customFormat="1" ht="27">
      <c r="A136" s="25"/>
      <c r="B136" s="26"/>
      <c r="C136" s="26"/>
      <c r="D136" s="31" t="s">
        <v>169</v>
      </c>
      <c r="E136" s="32">
        <f aca="true" t="shared" si="18" ref="E136:H136">F127</f>
        <v>0.07376026987195324</v>
      </c>
      <c r="F136" s="32">
        <f t="shared" si="18"/>
        <v>0.10518253765636967</v>
      </c>
      <c r="G136" s="32">
        <f t="shared" si="18"/>
        <v>0</v>
      </c>
      <c r="H136" s="32">
        <f t="shared" si="18"/>
        <v>0</v>
      </c>
      <c r="I136" s="32">
        <v>0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8"/>
    </row>
    <row r="137" spans="1:21" s="29" customFormat="1" ht="27">
      <c r="A137" s="25"/>
      <c r="B137" s="26"/>
      <c r="C137" s="26"/>
      <c r="D137" s="31" t="s">
        <v>146</v>
      </c>
      <c r="E137" s="32">
        <f aca="true" t="shared" si="19" ref="E137:H137">F128</f>
        <v>0.0601946402193918</v>
      </c>
      <c r="F137" s="32">
        <f t="shared" si="19"/>
        <v>0.20551442430431452</v>
      </c>
      <c r="G137" s="32">
        <f t="shared" si="19"/>
        <v>0</v>
      </c>
      <c r="H137" s="32">
        <f t="shared" si="19"/>
        <v>0</v>
      </c>
      <c r="I137" s="32">
        <v>0</v>
      </c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8"/>
    </row>
    <row r="138" spans="1:21" s="29" customFormat="1" ht="27">
      <c r="A138" s="25"/>
      <c r="B138" s="26"/>
      <c r="C138" s="26"/>
      <c r="D138" s="31" t="s">
        <v>149</v>
      </c>
      <c r="E138" s="32">
        <f aca="true" t="shared" si="20" ref="E138:H138">F129</f>
        <v>0.0011522270027343074</v>
      </c>
      <c r="F138" s="32">
        <f t="shared" si="20"/>
        <v>0.0002552974214960429</v>
      </c>
      <c r="G138" s="32">
        <f t="shared" si="20"/>
        <v>0</v>
      </c>
      <c r="H138" s="32">
        <f t="shared" si="20"/>
        <v>1</v>
      </c>
      <c r="I138" s="32">
        <v>0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8"/>
    </row>
    <row r="139" spans="1:21" s="29" customFormat="1" ht="12.75">
      <c r="A139" s="25"/>
      <c r="B139" s="26"/>
      <c r="C139" s="26"/>
      <c r="D139" s="26"/>
      <c r="E139" s="26"/>
      <c r="F139" s="27"/>
      <c r="G139" s="27"/>
      <c r="H139" s="27"/>
      <c r="I139" s="27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8"/>
    </row>
    <row r="140" spans="1:21" s="29" customFormat="1" ht="12.75">
      <c r="A140" s="25"/>
      <c r="B140" s="26"/>
      <c r="C140" s="26"/>
      <c r="D140" s="26"/>
      <c r="E140" s="26"/>
      <c r="F140" s="27"/>
      <c r="G140" s="27"/>
      <c r="H140" s="27"/>
      <c r="I140" s="27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8"/>
    </row>
    <row r="141" spans="1:21" ht="12.75">
      <c r="A141" s="16" t="s">
        <v>21</v>
      </c>
      <c r="B141" s="12" t="s">
        <v>32</v>
      </c>
      <c r="C141" s="12" t="s">
        <v>25</v>
      </c>
      <c r="D141" s="12" t="s">
        <v>23</v>
      </c>
      <c r="E141" s="12" t="s">
        <v>24</v>
      </c>
      <c r="F141" s="13">
        <v>0.4864685171179711</v>
      </c>
      <c r="G141" s="13">
        <v>0.679984922728986</v>
      </c>
      <c r="H141" s="13">
        <v>0</v>
      </c>
      <c r="I141" s="13">
        <v>0</v>
      </c>
      <c r="J141" s="12">
        <v>18419417.70435502</v>
      </c>
      <c r="K141" s="12">
        <v>37863534.95901199</v>
      </c>
      <c r="L141" s="12">
        <v>368137593.8016413</v>
      </c>
      <c r="M141" s="12">
        <v>3608</v>
      </c>
      <c r="N141" s="12">
        <v>5306</v>
      </c>
      <c r="O141" s="12">
        <v>21017</v>
      </c>
      <c r="P141" s="12">
        <v>0</v>
      </c>
      <c r="Q141" s="12">
        <v>14</v>
      </c>
      <c r="R141" s="12">
        <v>50</v>
      </c>
      <c r="S141" s="12">
        <v>0</v>
      </c>
      <c r="T141" s="12">
        <v>161</v>
      </c>
      <c r="U141" s="17">
        <v>684</v>
      </c>
    </row>
    <row r="142" spans="1:21" ht="12.75">
      <c r="A142" s="14" t="s">
        <v>21</v>
      </c>
      <c r="B142" s="10" t="s">
        <v>32</v>
      </c>
      <c r="C142" s="10" t="s">
        <v>25</v>
      </c>
      <c r="D142" s="10" t="s">
        <v>91</v>
      </c>
      <c r="E142" s="10" t="s">
        <v>92</v>
      </c>
      <c r="F142" s="11">
        <v>0.3769062108543199</v>
      </c>
      <c r="G142" s="11">
        <v>0.19920844327176782</v>
      </c>
      <c r="H142" s="11">
        <v>0</v>
      </c>
      <c r="I142" s="11">
        <v>0</v>
      </c>
      <c r="J142" s="10">
        <v>14271001.490951285</v>
      </c>
      <c r="K142" s="10">
        <v>37863534.95901199</v>
      </c>
      <c r="L142" s="10">
        <v>368137593.8016413</v>
      </c>
      <c r="M142" s="10">
        <v>1057</v>
      </c>
      <c r="N142" s="10">
        <v>5306</v>
      </c>
      <c r="O142" s="10">
        <v>21017</v>
      </c>
      <c r="P142" s="10">
        <v>0</v>
      </c>
      <c r="Q142" s="10">
        <v>14</v>
      </c>
      <c r="R142" s="10">
        <v>50</v>
      </c>
      <c r="S142" s="10">
        <v>0</v>
      </c>
      <c r="T142" s="10">
        <v>161</v>
      </c>
      <c r="U142" s="15">
        <v>684</v>
      </c>
    </row>
    <row r="143" spans="1:21" ht="12.75">
      <c r="A143" s="16" t="s">
        <v>21</v>
      </c>
      <c r="B143" s="12" t="s">
        <v>32</v>
      </c>
      <c r="C143" s="12" t="s">
        <v>25</v>
      </c>
      <c r="D143" s="12" t="s">
        <v>31</v>
      </c>
      <c r="E143" s="12" t="s">
        <v>93</v>
      </c>
      <c r="F143" s="13">
        <v>0.08694821927271855</v>
      </c>
      <c r="G143" s="13">
        <v>0.03580851865812288</v>
      </c>
      <c r="H143" s="13">
        <v>0.8473684210526315</v>
      </c>
      <c r="I143" s="13">
        <v>0.07368421052631578</v>
      </c>
      <c r="J143" s="12">
        <v>3292166.9400564185</v>
      </c>
      <c r="K143" s="12">
        <v>37863534.95901199</v>
      </c>
      <c r="L143" s="12">
        <v>368137593.8016413</v>
      </c>
      <c r="M143" s="12">
        <v>190</v>
      </c>
      <c r="N143" s="12">
        <v>5306</v>
      </c>
      <c r="O143" s="12">
        <v>21017</v>
      </c>
      <c r="P143" s="12">
        <v>14</v>
      </c>
      <c r="Q143" s="12">
        <v>14</v>
      </c>
      <c r="R143" s="12">
        <v>50</v>
      </c>
      <c r="S143" s="12">
        <v>161</v>
      </c>
      <c r="T143" s="12">
        <v>161</v>
      </c>
      <c r="U143" s="17">
        <v>684</v>
      </c>
    </row>
    <row r="144" spans="1:21" ht="12.75">
      <c r="A144" s="14" t="s">
        <v>21</v>
      </c>
      <c r="B144" s="10" t="s">
        <v>32</v>
      </c>
      <c r="C144" s="10" t="s">
        <v>25</v>
      </c>
      <c r="D144" s="10" t="s">
        <v>30</v>
      </c>
      <c r="E144" s="10" t="s">
        <v>86</v>
      </c>
      <c r="F144" s="11">
        <v>0.0236751903559674</v>
      </c>
      <c r="G144" s="11">
        <v>0.04127402940067848</v>
      </c>
      <c r="H144" s="11">
        <v>0</v>
      </c>
      <c r="I144" s="11">
        <v>0</v>
      </c>
      <c r="J144" s="10">
        <v>896426.3977044352</v>
      </c>
      <c r="K144" s="10">
        <v>37863534.95901199</v>
      </c>
      <c r="L144" s="10">
        <v>368137593.8016413</v>
      </c>
      <c r="M144" s="10">
        <v>219</v>
      </c>
      <c r="N144" s="10">
        <v>5306</v>
      </c>
      <c r="O144" s="10">
        <v>21017</v>
      </c>
      <c r="P144" s="10">
        <v>0</v>
      </c>
      <c r="Q144" s="10">
        <v>14</v>
      </c>
      <c r="R144" s="10">
        <v>50</v>
      </c>
      <c r="S144" s="10">
        <v>0</v>
      </c>
      <c r="T144" s="10">
        <v>161</v>
      </c>
      <c r="U144" s="15">
        <v>684</v>
      </c>
    </row>
    <row r="145" spans="1:21" ht="12.75">
      <c r="A145" s="16" t="s">
        <v>21</v>
      </c>
      <c r="B145" s="12" t="s">
        <v>32</v>
      </c>
      <c r="C145" s="12" t="s">
        <v>25</v>
      </c>
      <c r="D145" s="12" t="s">
        <v>26</v>
      </c>
      <c r="E145" s="12" t="s">
        <v>69</v>
      </c>
      <c r="F145" s="13">
        <v>0.019344952502713016</v>
      </c>
      <c r="G145" s="13">
        <v>0.034489257444402566</v>
      </c>
      <c r="H145" s="13">
        <v>0</v>
      </c>
      <c r="I145" s="13">
        <v>0</v>
      </c>
      <c r="J145" s="12">
        <v>732468.2853669007</v>
      </c>
      <c r="K145" s="12">
        <v>37863534.95901199</v>
      </c>
      <c r="L145" s="12">
        <v>368137593.8016413</v>
      </c>
      <c r="M145" s="12">
        <v>183</v>
      </c>
      <c r="N145" s="12">
        <v>5306</v>
      </c>
      <c r="O145" s="12">
        <v>21017</v>
      </c>
      <c r="P145" s="12">
        <v>0</v>
      </c>
      <c r="Q145" s="12">
        <v>14</v>
      </c>
      <c r="R145" s="12">
        <v>50</v>
      </c>
      <c r="S145" s="12">
        <v>0</v>
      </c>
      <c r="T145" s="12">
        <v>161</v>
      </c>
      <c r="U145" s="17">
        <v>684</v>
      </c>
    </row>
    <row r="146" spans="1:21" ht="12.75">
      <c r="A146" s="14" t="s">
        <v>21</v>
      </c>
      <c r="B146" s="10" t="s">
        <v>32</v>
      </c>
      <c r="C146" s="10" t="s">
        <v>25</v>
      </c>
      <c r="D146" s="10" t="s">
        <v>28</v>
      </c>
      <c r="E146" s="10" t="s">
        <v>94</v>
      </c>
      <c r="F146" s="11">
        <v>0.007859012644279656</v>
      </c>
      <c r="G146" s="11">
        <v>0.009611760271390879</v>
      </c>
      <c r="H146" s="11">
        <v>0</v>
      </c>
      <c r="I146" s="11">
        <v>0</v>
      </c>
      <c r="J146" s="10">
        <v>297570</v>
      </c>
      <c r="K146" s="10">
        <v>37863534.95901199</v>
      </c>
      <c r="L146" s="10">
        <v>368137593.8016413</v>
      </c>
      <c r="M146" s="10">
        <v>51</v>
      </c>
      <c r="N146" s="10">
        <v>5306</v>
      </c>
      <c r="O146" s="10">
        <v>21017</v>
      </c>
      <c r="P146" s="10">
        <v>0</v>
      </c>
      <c r="Q146" s="10">
        <v>14</v>
      </c>
      <c r="R146" s="10">
        <v>50</v>
      </c>
      <c r="S146" s="10">
        <v>0</v>
      </c>
      <c r="T146" s="10">
        <v>161</v>
      </c>
      <c r="U146" s="15">
        <v>684</v>
      </c>
    </row>
    <row r="147" spans="1:21" s="29" customFormat="1" ht="12.75">
      <c r="A147" s="25"/>
      <c r="B147" s="26"/>
      <c r="C147" s="26"/>
      <c r="D147" s="26"/>
      <c r="E147" s="26"/>
      <c r="F147" s="27"/>
      <c r="G147" s="27"/>
      <c r="H147" s="27"/>
      <c r="I147" s="27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8"/>
    </row>
    <row r="148" spans="1:21" s="29" customFormat="1" ht="42" customHeight="1">
      <c r="A148" s="25"/>
      <c r="B148" s="26"/>
      <c r="C148" s="26"/>
      <c r="D148" s="30" t="s">
        <v>135</v>
      </c>
      <c r="E148" s="39" t="s">
        <v>170</v>
      </c>
      <c r="F148" s="40"/>
      <c r="G148" s="40"/>
      <c r="H148" s="40"/>
      <c r="I148" s="41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8"/>
    </row>
    <row r="149" spans="1:21" s="29" customFormat="1" ht="67.5">
      <c r="A149" s="25"/>
      <c r="B149" s="26"/>
      <c r="C149" s="26"/>
      <c r="D149" s="30" t="s">
        <v>137</v>
      </c>
      <c r="E149" s="36" t="s">
        <v>168</v>
      </c>
      <c r="F149" s="37"/>
      <c r="G149" s="37"/>
      <c r="H149" s="37"/>
      <c r="I149" s="38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8"/>
    </row>
    <row r="150" spans="1:21" s="29" customFormat="1" ht="121.5">
      <c r="A150" s="25"/>
      <c r="B150" s="26"/>
      <c r="C150" s="26"/>
      <c r="D150" s="30" t="s">
        <v>138</v>
      </c>
      <c r="E150" s="30" t="s">
        <v>139</v>
      </c>
      <c r="F150" s="30" t="s">
        <v>140</v>
      </c>
      <c r="G150" s="30" t="s">
        <v>141</v>
      </c>
      <c r="H150" s="30" t="s">
        <v>142</v>
      </c>
      <c r="I150" s="30" t="s">
        <v>143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8"/>
    </row>
    <row r="151" spans="1:21" s="29" customFormat="1" ht="27">
      <c r="A151" s="25"/>
      <c r="B151" s="26"/>
      <c r="C151" s="26"/>
      <c r="D151" s="31" t="s">
        <v>144</v>
      </c>
      <c r="E151" s="32">
        <f>F141</f>
        <v>0.4864685171179711</v>
      </c>
      <c r="F151" s="32">
        <f>G141</f>
        <v>0.679984922728986</v>
      </c>
      <c r="G151" s="32">
        <f>H141</f>
        <v>0</v>
      </c>
      <c r="H151" s="32">
        <f>I141</f>
        <v>0</v>
      </c>
      <c r="I151" s="32">
        <v>0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8"/>
    </row>
    <row r="152" spans="1:21" s="29" customFormat="1" ht="27">
      <c r="A152" s="25"/>
      <c r="B152" s="26"/>
      <c r="C152" s="26"/>
      <c r="D152" s="31" t="s">
        <v>151</v>
      </c>
      <c r="E152" s="32">
        <f aca="true" t="shared" si="21" ref="E152:H152">F142</f>
        <v>0.3769062108543199</v>
      </c>
      <c r="F152" s="32">
        <f t="shared" si="21"/>
        <v>0.19920844327176782</v>
      </c>
      <c r="G152" s="32">
        <f t="shared" si="21"/>
        <v>0</v>
      </c>
      <c r="H152" s="32">
        <f t="shared" si="21"/>
        <v>0</v>
      </c>
      <c r="I152" s="32">
        <v>0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8"/>
    </row>
    <row r="153" spans="1:21" s="29" customFormat="1" ht="27">
      <c r="A153" s="25"/>
      <c r="B153" s="26"/>
      <c r="C153" s="26"/>
      <c r="D153" s="31" t="s">
        <v>149</v>
      </c>
      <c r="E153" s="32">
        <f aca="true" t="shared" si="22" ref="E153:H153">F143</f>
        <v>0.08694821927271855</v>
      </c>
      <c r="F153" s="32">
        <f t="shared" si="22"/>
        <v>0.03580851865812288</v>
      </c>
      <c r="G153" s="32">
        <f t="shared" si="22"/>
        <v>0.8473684210526315</v>
      </c>
      <c r="H153" s="32">
        <f t="shared" si="22"/>
        <v>0.07368421052631578</v>
      </c>
      <c r="I153" s="32">
        <v>0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8"/>
    </row>
    <row r="154" spans="1:21" s="29" customFormat="1" ht="27">
      <c r="A154" s="25"/>
      <c r="B154" s="26"/>
      <c r="C154" s="26"/>
      <c r="D154" s="31" t="s">
        <v>146</v>
      </c>
      <c r="E154" s="32">
        <f aca="true" t="shared" si="23" ref="E154:H154">F144</f>
        <v>0.0236751903559674</v>
      </c>
      <c r="F154" s="32">
        <f t="shared" si="23"/>
        <v>0.04127402940067848</v>
      </c>
      <c r="G154" s="32">
        <f t="shared" si="23"/>
        <v>0</v>
      </c>
      <c r="H154" s="32">
        <f t="shared" si="23"/>
        <v>0</v>
      </c>
      <c r="I154" s="32">
        <v>0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8"/>
    </row>
    <row r="155" spans="1:21" s="29" customFormat="1" ht="27">
      <c r="A155" s="25"/>
      <c r="B155" s="26"/>
      <c r="C155" s="26"/>
      <c r="D155" s="31" t="s">
        <v>169</v>
      </c>
      <c r="E155" s="32">
        <f aca="true" t="shared" si="24" ref="E155:H155">F145</f>
        <v>0.019344952502713016</v>
      </c>
      <c r="F155" s="32">
        <f t="shared" si="24"/>
        <v>0.034489257444402566</v>
      </c>
      <c r="G155" s="32">
        <f t="shared" si="24"/>
        <v>0</v>
      </c>
      <c r="H155" s="32">
        <f t="shared" si="24"/>
        <v>0</v>
      </c>
      <c r="I155" s="32">
        <v>0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8"/>
    </row>
    <row r="156" spans="1:21" s="29" customFormat="1" ht="12.75">
      <c r="A156" s="25"/>
      <c r="B156" s="26"/>
      <c r="C156" s="26"/>
      <c r="D156" s="26"/>
      <c r="E156" s="26"/>
      <c r="F156" s="27"/>
      <c r="G156" s="27"/>
      <c r="H156" s="27"/>
      <c r="I156" s="27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8"/>
    </row>
    <row r="157" spans="1:21" ht="12.75">
      <c r="A157" s="14"/>
      <c r="B157" s="10"/>
      <c r="C157" s="10"/>
      <c r="D157" s="10"/>
      <c r="E157" s="10"/>
      <c r="F157" s="11"/>
      <c r="G157" s="11"/>
      <c r="H157" s="11"/>
      <c r="I157" s="11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5"/>
    </row>
    <row r="158" spans="1:21" ht="12.75">
      <c r="A158" s="16" t="s">
        <v>21</v>
      </c>
      <c r="B158" s="12" t="s">
        <v>33</v>
      </c>
      <c r="C158" s="12" t="s">
        <v>25</v>
      </c>
      <c r="D158" s="12" t="s">
        <v>26</v>
      </c>
      <c r="E158" s="12" t="s">
        <v>69</v>
      </c>
      <c r="F158" s="13">
        <v>0.7777949651611255</v>
      </c>
      <c r="G158" s="13">
        <v>0.7634628493524199</v>
      </c>
      <c r="H158" s="13">
        <v>0</v>
      </c>
      <c r="I158" s="13">
        <v>0</v>
      </c>
      <c r="J158" s="12">
        <v>15702173.425902266</v>
      </c>
      <c r="K158" s="12">
        <v>20188062.573340848</v>
      </c>
      <c r="L158" s="12">
        <v>368137593.8016413</v>
      </c>
      <c r="M158" s="12">
        <v>2240</v>
      </c>
      <c r="N158" s="12">
        <v>2934</v>
      </c>
      <c r="O158" s="12">
        <v>21017</v>
      </c>
      <c r="P158" s="12">
        <v>0</v>
      </c>
      <c r="Q158" s="12">
        <v>6</v>
      </c>
      <c r="R158" s="12">
        <v>50</v>
      </c>
      <c r="S158" s="12">
        <v>0</v>
      </c>
      <c r="T158" s="12">
        <v>23</v>
      </c>
      <c r="U158" s="17">
        <v>684</v>
      </c>
    </row>
    <row r="159" spans="1:21" ht="12.75">
      <c r="A159" s="14" t="s">
        <v>21</v>
      </c>
      <c r="B159" s="10" t="s">
        <v>33</v>
      </c>
      <c r="C159" s="10" t="s">
        <v>25</v>
      </c>
      <c r="D159" s="10" t="s">
        <v>91</v>
      </c>
      <c r="E159" s="10" t="s">
        <v>92</v>
      </c>
      <c r="F159" s="11">
        <v>0.1653244535507545</v>
      </c>
      <c r="G159" s="11">
        <v>0.2198364008179959</v>
      </c>
      <c r="H159" s="11">
        <v>0</v>
      </c>
      <c r="I159" s="11">
        <v>0</v>
      </c>
      <c r="J159" s="10">
        <v>3337580.4131860146</v>
      </c>
      <c r="K159" s="10">
        <v>20188062.573340848</v>
      </c>
      <c r="L159" s="10">
        <v>368137593.8016413</v>
      </c>
      <c r="M159" s="10">
        <v>645</v>
      </c>
      <c r="N159" s="10">
        <v>2934</v>
      </c>
      <c r="O159" s="10">
        <v>21017</v>
      </c>
      <c r="P159" s="10">
        <v>0</v>
      </c>
      <c r="Q159" s="10">
        <v>6</v>
      </c>
      <c r="R159" s="10">
        <v>50</v>
      </c>
      <c r="S159" s="10">
        <v>0</v>
      </c>
      <c r="T159" s="10">
        <v>23</v>
      </c>
      <c r="U159" s="15">
        <v>684</v>
      </c>
    </row>
    <row r="160" spans="1:21" ht="12.75">
      <c r="A160" s="16" t="s">
        <v>21</v>
      </c>
      <c r="B160" s="12" t="s">
        <v>33</v>
      </c>
      <c r="C160" s="12" t="s">
        <v>25</v>
      </c>
      <c r="D160" s="12" t="s">
        <v>31</v>
      </c>
      <c r="E160" s="12" t="s">
        <v>93</v>
      </c>
      <c r="F160" s="13">
        <v>0.050306904417549425</v>
      </c>
      <c r="G160" s="13">
        <v>0.011929107021131561</v>
      </c>
      <c r="H160" s="13">
        <v>0.6571428571428571</v>
      </c>
      <c r="I160" s="13">
        <v>0.17142857142857143</v>
      </c>
      <c r="J160" s="12">
        <v>1015598.9342525649</v>
      </c>
      <c r="K160" s="12">
        <v>20188062.573340848</v>
      </c>
      <c r="L160" s="12">
        <v>368137593.8016413</v>
      </c>
      <c r="M160" s="12">
        <v>35</v>
      </c>
      <c r="N160" s="12">
        <v>2934</v>
      </c>
      <c r="O160" s="12">
        <v>21017</v>
      </c>
      <c r="P160" s="12">
        <v>6</v>
      </c>
      <c r="Q160" s="12">
        <v>6</v>
      </c>
      <c r="R160" s="12">
        <v>50</v>
      </c>
      <c r="S160" s="12">
        <v>23</v>
      </c>
      <c r="T160" s="12">
        <v>23</v>
      </c>
      <c r="U160" s="17">
        <v>684</v>
      </c>
    </row>
    <row r="161" spans="1:21" ht="12.75">
      <c r="A161" s="14" t="s">
        <v>21</v>
      </c>
      <c r="B161" s="10" t="s">
        <v>33</v>
      </c>
      <c r="C161" s="10" t="s">
        <v>25</v>
      </c>
      <c r="D161" s="10" t="s">
        <v>23</v>
      </c>
      <c r="E161" s="10" t="s">
        <v>24</v>
      </c>
      <c r="F161" s="11">
        <v>0.003727915926879634</v>
      </c>
      <c r="G161" s="11">
        <v>0.0023858214042263124</v>
      </c>
      <c r="H161" s="11">
        <v>0</v>
      </c>
      <c r="I161" s="11">
        <v>0</v>
      </c>
      <c r="J161" s="10">
        <v>75259.4</v>
      </c>
      <c r="K161" s="10">
        <v>20188062.573340848</v>
      </c>
      <c r="L161" s="10">
        <v>368137593.8016413</v>
      </c>
      <c r="M161" s="10">
        <v>7</v>
      </c>
      <c r="N161" s="10">
        <v>2934</v>
      </c>
      <c r="O161" s="10">
        <v>21017</v>
      </c>
      <c r="P161" s="10">
        <v>0</v>
      </c>
      <c r="Q161" s="10">
        <v>6</v>
      </c>
      <c r="R161" s="10">
        <v>50</v>
      </c>
      <c r="S161" s="10">
        <v>0</v>
      </c>
      <c r="T161" s="10">
        <v>23</v>
      </c>
      <c r="U161" s="15">
        <v>684</v>
      </c>
    </row>
    <row r="162" spans="1:21" ht="12.75">
      <c r="A162" s="16" t="s">
        <v>21</v>
      </c>
      <c r="B162" s="12" t="s">
        <v>33</v>
      </c>
      <c r="C162" s="12" t="s">
        <v>25</v>
      </c>
      <c r="D162" s="12" t="s">
        <v>28</v>
      </c>
      <c r="E162" s="12" t="s">
        <v>94</v>
      </c>
      <c r="F162" s="13">
        <v>0.0028457609436908313</v>
      </c>
      <c r="G162" s="13">
        <v>0.0023858214042263124</v>
      </c>
      <c r="H162" s="13">
        <v>0</v>
      </c>
      <c r="I162" s="13">
        <v>0</v>
      </c>
      <c r="J162" s="12">
        <v>57450.4</v>
      </c>
      <c r="K162" s="12">
        <v>20188062.573340848</v>
      </c>
      <c r="L162" s="12">
        <v>368137593.8016413</v>
      </c>
      <c r="M162" s="12">
        <v>7</v>
      </c>
      <c r="N162" s="12">
        <v>2934</v>
      </c>
      <c r="O162" s="12">
        <v>21017</v>
      </c>
      <c r="P162" s="12">
        <v>0</v>
      </c>
      <c r="Q162" s="12">
        <v>6</v>
      </c>
      <c r="R162" s="12">
        <v>50</v>
      </c>
      <c r="S162" s="12">
        <v>0</v>
      </c>
      <c r="T162" s="12">
        <v>23</v>
      </c>
      <c r="U162" s="17">
        <v>684</v>
      </c>
    </row>
    <row r="163" spans="1:21" ht="12.75">
      <c r="A163" s="33"/>
      <c r="B163" s="33"/>
      <c r="C163" s="33"/>
      <c r="D163" s="33"/>
      <c r="E163" s="33"/>
      <c r="F163" s="35"/>
      <c r="G163" s="35"/>
      <c r="H163" s="35"/>
      <c r="I163" s="35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1:21" ht="40.5" customHeight="1">
      <c r="A164" s="33"/>
      <c r="B164" s="33"/>
      <c r="C164" s="33"/>
      <c r="D164" s="30" t="s">
        <v>135</v>
      </c>
      <c r="E164" s="39" t="s">
        <v>171</v>
      </c>
      <c r="F164" s="40"/>
      <c r="G164" s="40"/>
      <c r="H164" s="40"/>
      <c r="I164" s="41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1:21" ht="67.5">
      <c r="A165" s="33"/>
      <c r="B165" s="33"/>
      <c r="C165" s="33"/>
      <c r="D165" s="30" t="s">
        <v>137</v>
      </c>
      <c r="E165" s="36" t="s">
        <v>168</v>
      </c>
      <c r="F165" s="37"/>
      <c r="G165" s="37"/>
      <c r="H165" s="37"/>
      <c r="I165" s="38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ht="121.5">
      <c r="A166" s="33"/>
      <c r="B166" s="33"/>
      <c r="C166" s="33"/>
      <c r="D166" s="30" t="s">
        <v>138</v>
      </c>
      <c r="E166" s="30" t="s">
        <v>139</v>
      </c>
      <c r="F166" s="30" t="s">
        <v>140</v>
      </c>
      <c r="G166" s="30" t="s">
        <v>141</v>
      </c>
      <c r="H166" s="30" t="s">
        <v>142</v>
      </c>
      <c r="I166" s="30" t="s">
        <v>143</v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1:21" ht="27">
      <c r="A167" s="33"/>
      <c r="B167" s="33"/>
      <c r="C167" s="33"/>
      <c r="D167" s="31" t="s">
        <v>145</v>
      </c>
      <c r="E167" s="32">
        <f>F158</f>
        <v>0.7777949651611255</v>
      </c>
      <c r="F167" s="32">
        <f>G158</f>
        <v>0.7634628493524199</v>
      </c>
      <c r="G167" s="32">
        <f>H158</f>
        <v>0</v>
      </c>
      <c r="H167" s="32">
        <f>I158</f>
        <v>0</v>
      </c>
      <c r="I167" s="32">
        <v>0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21" ht="27">
      <c r="A168" s="33"/>
      <c r="B168" s="33"/>
      <c r="C168" s="33"/>
      <c r="D168" s="31" t="s">
        <v>151</v>
      </c>
      <c r="E168" s="32">
        <f aca="true" t="shared" si="25" ref="E168:H168">F159</f>
        <v>0.1653244535507545</v>
      </c>
      <c r="F168" s="32">
        <f t="shared" si="25"/>
        <v>0.2198364008179959</v>
      </c>
      <c r="G168" s="32">
        <f t="shared" si="25"/>
        <v>0</v>
      </c>
      <c r="H168" s="32">
        <f t="shared" si="25"/>
        <v>0</v>
      </c>
      <c r="I168" s="32">
        <v>0</v>
      </c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1:21" ht="27">
      <c r="A169" s="33"/>
      <c r="B169" s="33"/>
      <c r="C169" s="33"/>
      <c r="D169" s="31" t="s">
        <v>149</v>
      </c>
      <c r="E169" s="32">
        <f aca="true" t="shared" si="26" ref="E169:H169">F160</f>
        <v>0.050306904417549425</v>
      </c>
      <c r="F169" s="32">
        <f t="shared" si="26"/>
        <v>0.011929107021131561</v>
      </c>
      <c r="G169" s="32">
        <f t="shared" si="26"/>
        <v>0.6571428571428571</v>
      </c>
      <c r="H169" s="32">
        <f t="shared" si="26"/>
        <v>0.17142857142857143</v>
      </c>
      <c r="I169" s="32">
        <v>0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ht="27">
      <c r="A170" s="33"/>
      <c r="B170" s="33"/>
      <c r="C170" s="33"/>
      <c r="D170" s="31" t="s">
        <v>144</v>
      </c>
      <c r="E170" s="32">
        <f aca="true" t="shared" si="27" ref="E170:H170">F161</f>
        <v>0.003727915926879634</v>
      </c>
      <c r="F170" s="32">
        <f t="shared" si="27"/>
        <v>0.0023858214042263124</v>
      </c>
      <c r="G170" s="32">
        <f t="shared" si="27"/>
        <v>0</v>
      </c>
      <c r="H170" s="32">
        <f t="shared" si="27"/>
        <v>0</v>
      </c>
      <c r="I170" s="32">
        <v>0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21" ht="27">
      <c r="A171" s="33"/>
      <c r="B171" s="33"/>
      <c r="C171" s="33"/>
      <c r="D171" s="31" t="s">
        <v>164</v>
      </c>
      <c r="E171" s="32">
        <f aca="true" t="shared" si="28" ref="E171:H171">F162</f>
        <v>0.0028457609436908313</v>
      </c>
      <c r="F171" s="32">
        <f t="shared" si="28"/>
        <v>0.0023858214042263124</v>
      </c>
      <c r="G171" s="32">
        <f t="shared" si="28"/>
        <v>0</v>
      </c>
      <c r="H171" s="32">
        <f t="shared" si="28"/>
        <v>0</v>
      </c>
      <c r="I171" s="32">
        <v>0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9" spans="1:21" ht="114.75">
      <c r="A179" s="20" t="s">
        <v>0</v>
      </c>
      <c r="B179" s="21" t="s">
        <v>1</v>
      </c>
      <c r="C179" s="21" t="s">
        <v>2</v>
      </c>
      <c r="D179" s="22" t="s">
        <v>15</v>
      </c>
      <c r="E179" s="21" t="s">
        <v>16</v>
      </c>
      <c r="F179" s="23" t="s">
        <v>17</v>
      </c>
      <c r="G179" s="23" t="s">
        <v>18</v>
      </c>
      <c r="H179" s="23" t="s">
        <v>19</v>
      </c>
      <c r="I179" s="23" t="s">
        <v>20</v>
      </c>
      <c r="J179" s="21" t="s">
        <v>3</v>
      </c>
      <c r="K179" s="21" t="s">
        <v>4</v>
      </c>
      <c r="L179" s="21" t="s">
        <v>5</v>
      </c>
      <c r="M179" s="21" t="s">
        <v>6</v>
      </c>
      <c r="N179" s="21" t="s">
        <v>7</v>
      </c>
      <c r="O179" s="21" t="s">
        <v>8</v>
      </c>
      <c r="P179" s="21" t="s">
        <v>9</v>
      </c>
      <c r="Q179" s="21" t="s">
        <v>10</v>
      </c>
      <c r="R179" s="21" t="s">
        <v>11</v>
      </c>
      <c r="S179" s="21" t="s">
        <v>12</v>
      </c>
      <c r="T179" s="21" t="s">
        <v>13</v>
      </c>
      <c r="U179" s="24" t="s">
        <v>14</v>
      </c>
    </row>
    <row r="180" spans="1:21" ht="12.75">
      <c r="A180" s="14" t="s">
        <v>34</v>
      </c>
      <c r="B180" s="10" t="s">
        <v>22</v>
      </c>
      <c r="C180" s="10" t="s">
        <v>25</v>
      </c>
      <c r="D180" s="10" t="s">
        <v>72</v>
      </c>
      <c r="E180" s="10" t="s">
        <v>73</v>
      </c>
      <c r="F180" s="11">
        <v>0.09226304260572206</v>
      </c>
      <c r="G180" s="11">
        <v>0.09146341463414634</v>
      </c>
      <c r="H180" s="11">
        <v>0</v>
      </c>
      <c r="I180" s="11">
        <v>0</v>
      </c>
      <c r="J180" s="10">
        <v>2885522.1547943754</v>
      </c>
      <c r="K180" s="10">
        <v>31274951.197148338</v>
      </c>
      <c r="L180" s="10">
        <v>368137593.8016413</v>
      </c>
      <c r="M180" s="10">
        <v>15</v>
      </c>
      <c r="N180" s="10">
        <v>164</v>
      </c>
      <c r="O180" s="10">
        <v>21017</v>
      </c>
      <c r="P180" s="10">
        <v>0</v>
      </c>
      <c r="Q180" s="10">
        <v>0</v>
      </c>
      <c r="R180" s="10">
        <v>50</v>
      </c>
      <c r="S180" s="10">
        <v>0</v>
      </c>
      <c r="T180" s="10">
        <v>0</v>
      </c>
      <c r="U180" s="15">
        <v>684</v>
      </c>
    </row>
    <row r="181" spans="1:21" ht="12.75">
      <c r="A181" s="16" t="s">
        <v>34</v>
      </c>
      <c r="B181" s="12" t="s">
        <v>22</v>
      </c>
      <c r="C181" s="12" t="s">
        <v>25</v>
      </c>
      <c r="D181" s="12" t="s">
        <v>27</v>
      </c>
      <c r="E181" s="12" t="s">
        <v>54</v>
      </c>
      <c r="F181" s="13">
        <v>0.08926333019341422</v>
      </c>
      <c r="G181" s="13">
        <v>0.07926829268292683</v>
      </c>
      <c r="H181" s="13">
        <v>0</v>
      </c>
      <c r="I181" s="13">
        <v>0</v>
      </c>
      <c r="J181" s="12">
        <v>2791706.2954939674</v>
      </c>
      <c r="K181" s="12">
        <v>31274951.197148338</v>
      </c>
      <c r="L181" s="12">
        <v>368137593.8016413</v>
      </c>
      <c r="M181" s="12">
        <v>13</v>
      </c>
      <c r="N181" s="12">
        <v>164</v>
      </c>
      <c r="O181" s="12">
        <v>21017</v>
      </c>
      <c r="P181" s="12">
        <v>0</v>
      </c>
      <c r="Q181" s="12">
        <v>0</v>
      </c>
      <c r="R181" s="12">
        <v>50</v>
      </c>
      <c r="S181" s="12">
        <v>0</v>
      </c>
      <c r="T181" s="12">
        <v>0</v>
      </c>
      <c r="U181" s="17">
        <v>684</v>
      </c>
    </row>
    <row r="182" spans="1:21" ht="12.75">
      <c r="A182" s="14" t="s">
        <v>34</v>
      </c>
      <c r="B182" s="10" t="s">
        <v>22</v>
      </c>
      <c r="C182" s="10" t="s">
        <v>25</v>
      </c>
      <c r="D182" s="10" t="s">
        <v>50</v>
      </c>
      <c r="E182" s="10" t="s">
        <v>51</v>
      </c>
      <c r="F182" s="11">
        <v>0.08494255401317304</v>
      </c>
      <c r="G182" s="11">
        <v>0.0975609756097561</v>
      </c>
      <c r="H182" s="11">
        <v>0</v>
      </c>
      <c r="I182" s="11">
        <v>0</v>
      </c>
      <c r="J182" s="10">
        <v>2656574.2313231234</v>
      </c>
      <c r="K182" s="10">
        <v>31274951.197148338</v>
      </c>
      <c r="L182" s="10">
        <v>368137593.8016413</v>
      </c>
      <c r="M182" s="10">
        <v>16</v>
      </c>
      <c r="N182" s="10">
        <v>164</v>
      </c>
      <c r="O182" s="10">
        <v>21017</v>
      </c>
      <c r="P182" s="10">
        <v>0</v>
      </c>
      <c r="Q182" s="10">
        <v>0</v>
      </c>
      <c r="R182" s="10">
        <v>50</v>
      </c>
      <c r="S182" s="10">
        <v>0</v>
      </c>
      <c r="T182" s="10">
        <v>0</v>
      </c>
      <c r="U182" s="15">
        <v>684</v>
      </c>
    </row>
    <row r="183" spans="1:21" ht="12.75">
      <c r="A183" s="16" t="s">
        <v>34</v>
      </c>
      <c r="B183" s="12" t="s">
        <v>22</v>
      </c>
      <c r="C183" s="12" t="s">
        <v>25</v>
      </c>
      <c r="D183" s="12" t="s">
        <v>101</v>
      </c>
      <c r="E183" s="12" t="s">
        <v>102</v>
      </c>
      <c r="F183" s="13">
        <v>0.07696144862006511</v>
      </c>
      <c r="G183" s="13">
        <v>0.03048780487804878</v>
      </c>
      <c r="H183" s="13">
        <v>0</v>
      </c>
      <c r="I183" s="13">
        <v>0</v>
      </c>
      <c r="J183" s="12">
        <v>2406965.5496543758</v>
      </c>
      <c r="K183" s="12">
        <v>31274951.197148338</v>
      </c>
      <c r="L183" s="12">
        <v>368137593.8016413</v>
      </c>
      <c r="M183" s="12">
        <v>5</v>
      </c>
      <c r="N183" s="12">
        <v>164</v>
      </c>
      <c r="O183" s="12">
        <v>21017</v>
      </c>
      <c r="P183" s="12">
        <v>0</v>
      </c>
      <c r="Q183" s="12">
        <v>0</v>
      </c>
      <c r="R183" s="12">
        <v>50</v>
      </c>
      <c r="S183" s="12">
        <v>0</v>
      </c>
      <c r="T183" s="12">
        <v>0</v>
      </c>
      <c r="U183" s="17">
        <v>684</v>
      </c>
    </row>
    <row r="184" spans="1:21" ht="12.75">
      <c r="A184" s="14" t="s">
        <v>34</v>
      </c>
      <c r="B184" s="10" t="s">
        <v>22</v>
      </c>
      <c r="C184" s="10" t="s">
        <v>25</v>
      </c>
      <c r="D184" s="10" t="s">
        <v>70</v>
      </c>
      <c r="E184" s="10" t="s">
        <v>71</v>
      </c>
      <c r="F184" s="11">
        <v>0.0738551644058554</v>
      </c>
      <c r="G184" s="11">
        <v>0.1402439024390244</v>
      </c>
      <c r="H184" s="11">
        <v>0</v>
      </c>
      <c r="I184" s="11">
        <v>0</v>
      </c>
      <c r="J184" s="10">
        <v>2309816.6624504947</v>
      </c>
      <c r="K184" s="10">
        <v>31274951.197148338</v>
      </c>
      <c r="L184" s="10">
        <v>368137593.8016413</v>
      </c>
      <c r="M184" s="10">
        <v>23</v>
      </c>
      <c r="N184" s="10">
        <v>164</v>
      </c>
      <c r="O184" s="10">
        <v>21017</v>
      </c>
      <c r="P184" s="10">
        <v>0</v>
      </c>
      <c r="Q184" s="10">
        <v>0</v>
      </c>
      <c r="R184" s="10">
        <v>50</v>
      </c>
      <c r="S184" s="10">
        <v>0</v>
      </c>
      <c r="T184" s="10">
        <v>0</v>
      </c>
      <c r="U184" s="15">
        <v>684</v>
      </c>
    </row>
    <row r="185" spans="1:21" ht="12.75" hidden="1">
      <c r="A185" s="16" t="s">
        <v>34</v>
      </c>
      <c r="B185" s="12" t="s">
        <v>22</v>
      </c>
      <c r="C185" s="12" t="s">
        <v>25</v>
      </c>
      <c r="D185" s="12" t="s">
        <v>52</v>
      </c>
      <c r="E185" s="12" t="s">
        <v>53</v>
      </c>
      <c r="F185" s="13">
        <v>0.07156342422059718</v>
      </c>
      <c r="G185" s="13">
        <v>0.018292682926829267</v>
      </c>
      <c r="H185" s="13">
        <v>0</v>
      </c>
      <c r="I185" s="13">
        <v>0</v>
      </c>
      <c r="J185" s="12">
        <v>2238142.6</v>
      </c>
      <c r="K185" s="12">
        <v>31274951.197148338</v>
      </c>
      <c r="L185" s="12">
        <v>368137593.8016413</v>
      </c>
      <c r="M185" s="12">
        <v>3</v>
      </c>
      <c r="N185" s="12">
        <v>164</v>
      </c>
      <c r="O185" s="12">
        <v>21017</v>
      </c>
      <c r="P185" s="12">
        <v>0</v>
      </c>
      <c r="Q185" s="12">
        <v>0</v>
      </c>
      <c r="R185" s="12">
        <v>50</v>
      </c>
      <c r="S185" s="12">
        <v>0</v>
      </c>
      <c r="T185" s="12">
        <v>0</v>
      </c>
      <c r="U185" s="17">
        <v>684</v>
      </c>
    </row>
    <row r="186" spans="1:21" ht="12.75" hidden="1">
      <c r="A186" s="14" t="s">
        <v>34</v>
      </c>
      <c r="B186" s="10" t="s">
        <v>22</v>
      </c>
      <c r="C186" s="10" t="s">
        <v>25</v>
      </c>
      <c r="D186" s="10" t="s">
        <v>57</v>
      </c>
      <c r="E186" s="10" t="s">
        <v>58</v>
      </c>
      <c r="F186" s="11">
        <v>0.06757171288815449</v>
      </c>
      <c r="G186" s="11">
        <v>0.04878048780487805</v>
      </c>
      <c r="H186" s="11">
        <v>0</v>
      </c>
      <c r="I186" s="11">
        <v>0</v>
      </c>
      <c r="J186" s="10">
        <v>2113302.0228847507</v>
      </c>
      <c r="K186" s="10">
        <v>31274951.197148338</v>
      </c>
      <c r="L186" s="10">
        <v>368137593.8016413</v>
      </c>
      <c r="M186" s="10">
        <v>8</v>
      </c>
      <c r="N186" s="10">
        <v>164</v>
      </c>
      <c r="O186" s="10">
        <v>21017</v>
      </c>
      <c r="P186" s="10">
        <v>0</v>
      </c>
      <c r="Q186" s="10">
        <v>0</v>
      </c>
      <c r="R186" s="10">
        <v>50</v>
      </c>
      <c r="S186" s="10">
        <v>0</v>
      </c>
      <c r="T186" s="10">
        <v>0</v>
      </c>
      <c r="U186" s="15">
        <v>684</v>
      </c>
    </row>
    <row r="187" spans="1:21" ht="12.75" hidden="1">
      <c r="A187" s="16" t="s">
        <v>34</v>
      </c>
      <c r="B187" s="12" t="s">
        <v>22</v>
      </c>
      <c r="C187" s="12" t="s">
        <v>25</v>
      </c>
      <c r="D187" s="12" t="s">
        <v>95</v>
      </c>
      <c r="E187" s="12" t="s">
        <v>96</v>
      </c>
      <c r="F187" s="13">
        <v>0.06625530722455412</v>
      </c>
      <c r="G187" s="13">
        <v>0.012195121951219513</v>
      </c>
      <c r="H187" s="13">
        <v>0</v>
      </c>
      <c r="I187" s="13">
        <v>0</v>
      </c>
      <c r="J187" s="12">
        <v>2072131.5</v>
      </c>
      <c r="K187" s="12">
        <v>31274951.197148338</v>
      </c>
      <c r="L187" s="12">
        <v>368137593.8016413</v>
      </c>
      <c r="M187" s="12">
        <v>2</v>
      </c>
      <c r="N187" s="12">
        <v>164</v>
      </c>
      <c r="O187" s="12">
        <v>21017</v>
      </c>
      <c r="P187" s="12">
        <v>0</v>
      </c>
      <c r="Q187" s="12">
        <v>0</v>
      </c>
      <c r="R187" s="12">
        <v>50</v>
      </c>
      <c r="S187" s="12">
        <v>0</v>
      </c>
      <c r="T187" s="12">
        <v>0</v>
      </c>
      <c r="U187" s="17">
        <v>684</v>
      </c>
    </row>
    <row r="188" spans="1:21" ht="12.75" hidden="1">
      <c r="A188" s="14" t="s">
        <v>34</v>
      </c>
      <c r="B188" s="10" t="s">
        <v>22</v>
      </c>
      <c r="C188" s="10" t="s">
        <v>25</v>
      </c>
      <c r="D188" s="10" t="s">
        <v>103</v>
      </c>
      <c r="E188" s="10" t="s">
        <v>104</v>
      </c>
      <c r="F188" s="11">
        <v>0.06425014022670064</v>
      </c>
      <c r="G188" s="11">
        <v>0.006097560975609756</v>
      </c>
      <c r="H188" s="11">
        <v>0</v>
      </c>
      <c r="I188" s="11">
        <v>0</v>
      </c>
      <c r="J188" s="10">
        <v>2009420</v>
      </c>
      <c r="K188" s="10">
        <v>31274951.197148338</v>
      </c>
      <c r="L188" s="10">
        <v>368137593.8016413</v>
      </c>
      <c r="M188" s="10">
        <v>1</v>
      </c>
      <c r="N188" s="10">
        <v>164</v>
      </c>
      <c r="O188" s="10">
        <v>21017</v>
      </c>
      <c r="P188" s="10">
        <v>0</v>
      </c>
      <c r="Q188" s="10">
        <v>0</v>
      </c>
      <c r="R188" s="10">
        <v>50</v>
      </c>
      <c r="S188" s="10">
        <v>0</v>
      </c>
      <c r="T188" s="10">
        <v>0</v>
      </c>
      <c r="U188" s="15">
        <v>684</v>
      </c>
    </row>
    <row r="189" spans="1:21" ht="12.75" hidden="1">
      <c r="A189" s="16" t="s">
        <v>34</v>
      </c>
      <c r="B189" s="12" t="s">
        <v>22</v>
      </c>
      <c r="C189" s="12" t="s">
        <v>25</v>
      </c>
      <c r="D189" s="12" t="s">
        <v>62</v>
      </c>
      <c r="E189" s="12" t="s">
        <v>63</v>
      </c>
      <c r="F189" s="13">
        <v>0.05082609652599998</v>
      </c>
      <c r="G189" s="13">
        <v>0.018292682926829267</v>
      </c>
      <c r="H189" s="13">
        <v>0</v>
      </c>
      <c r="I189" s="13">
        <v>0</v>
      </c>
      <c r="J189" s="12">
        <v>1589583.6883922</v>
      </c>
      <c r="K189" s="12">
        <v>31274951.197148338</v>
      </c>
      <c r="L189" s="12">
        <v>368137593.8016413</v>
      </c>
      <c r="M189" s="12">
        <v>3</v>
      </c>
      <c r="N189" s="12">
        <v>164</v>
      </c>
      <c r="O189" s="12">
        <v>21017</v>
      </c>
      <c r="P189" s="12">
        <v>0</v>
      </c>
      <c r="Q189" s="12">
        <v>0</v>
      </c>
      <c r="R189" s="12">
        <v>50</v>
      </c>
      <c r="S189" s="12">
        <v>0</v>
      </c>
      <c r="T189" s="12">
        <v>0</v>
      </c>
      <c r="U189" s="17">
        <v>684</v>
      </c>
    </row>
    <row r="190" spans="1:21" ht="12.75" hidden="1">
      <c r="A190" s="14" t="s">
        <v>34</v>
      </c>
      <c r="B190" s="10" t="s">
        <v>22</v>
      </c>
      <c r="C190" s="10" t="s">
        <v>25</v>
      </c>
      <c r="D190" s="10" t="s">
        <v>40</v>
      </c>
      <c r="E190" s="10" t="s">
        <v>41</v>
      </c>
      <c r="F190" s="11">
        <v>0.04137093029674259</v>
      </c>
      <c r="G190" s="11">
        <v>0.06097560975609756</v>
      </c>
      <c r="H190" s="11">
        <v>0</v>
      </c>
      <c r="I190" s="11">
        <v>0</v>
      </c>
      <c r="J190" s="10">
        <v>1293873.82601125</v>
      </c>
      <c r="K190" s="10">
        <v>31274951.197148338</v>
      </c>
      <c r="L190" s="10">
        <v>368137593.8016413</v>
      </c>
      <c r="M190" s="10">
        <v>10</v>
      </c>
      <c r="N190" s="10">
        <v>164</v>
      </c>
      <c r="O190" s="10">
        <v>21017</v>
      </c>
      <c r="P190" s="10">
        <v>0</v>
      </c>
      <c r="Q190" s="10">
        <v>0</v>
      </c>
      <c r="R190" s="10">
        <v>50</v>
      </c>
      <c r="S190" s="10">
        <v>0</v>
      </c>
      <c r="T190" s="10">
        <v>0</v>
      </c>
      <c r="U190" s="15">
        <v>684</v>
      </c>
    </row>
    <row r="191" spans="1:21" ht="12.75" hidden="1">
      <c r="A191" s="16" t="s">
        <v>34</v>
      </c>
      <c r="B191" s="12" t="s">
        <v>22</v>
      </c>
      <c r="C191" s="12" t="s">
        <v>25</v>
      </c>
      <c r="D191" s="12" t="s">
        <v>59</v>
      </c>
      <c r="E191" s="12" t="s">
        <v>105</v>
      </c>
      <c r="F191" s="13">
        <v>0.02849570398107325</v>
      </c>
      <c r="G191" s="13">
        <v>0.04878048780487805</v>
      </c>
      <c r="H191" s="13">
        <v>0</v>
      </c>
      <c r="I191" s="13">
        <v>0</v>
      </c>
      <c r="J191" s="12">
        <v>891201.7513364515</v>
      </c>
      <c r="K191" s="12">
        <v>31274951.197148338</v>
      </c>
      <c r="L191" s="12">
        <v>368137593.8016413</v>
      </c>
      <c r="M191" s="12">
        <v>8</v>
      </c>
      <c r="N191" s="12">
        <v>164</v>
      </c>
      <c r="O191" s="12">
        <v>21017</v>
      </c>
      <c r="P191" s="12">
        <v>0</v>
      </c>
      <c r="Q191" s="12">
        <v>0</v>
      </c>
      <c r="R191" s="12">
        <v>50</v>
      </c>
      <c r="S191" s="12">
        <v>0</v>
      </c>
      <c r="T191" s="12">
        <v>0</v>
      </c>
      <c r="U191" s="17">
        <v>684</v>
      </c>
    </row>
    <row r="192" spans="1:21" ht="12.75" hidden="1">
      <c r="A192" s="14" t="s">
        <v>34</v>
      </c>
      <c r="B192" s="10" t="s">
        <v>22</v>
      </c>
      <c r="C192" s="10" t="s">
        <v>25</v>
      </c>
      <c r="D192" s="10" t="s">
        <v>46</v>
      </c>
      <c r="E192" s="10" t="s">
        <v>47</v>
      </c>
      <c r="F192" s="11">
        <v>0.026927734348671878</v>
      </c>
      <c r="G192" s="11">
        <v>0.018292682926829267</v>
      </c>
      <c r="H192" s="11">
        <v>0</v>
      </c>
      <c r="I192" s="11">
        <v>0</v>
      </c>
      <c r="J192" s="10">
        <v>842163.577604488</v>
      </c>
      <c r="K192" s="10">
        <v>31274951.197148338</v>
      </c>
      <c r="L192" s="10">
        <v>368137593.8016413</v>
      </c>
      <c r="M192" s="10">
        <v>3</v>
      </c>
      <c r="N192" s="10">
        <v>164</v>
      </c>
      <c r="O192" s="10">
        <v>21017</v>
      </c>
      <c r="P192" s="10">
        <v>0</v>
      </c>
      <c r="Q192" s="10">
        <v>0</v>
      </c>
      <c r="R192" s="10">
        <v>50</v>
      </c>
      <c r="S192" s="10">
        <v>0</v>
      </c>
      <c r="T192" s="10">
        <v>0</v>
      </c>
      <c r="U192" s="15">
        <v>684</v>
      </c>
    </row>
    <row r="193" spans="1:21" ht="12.75" hidden="1">
      <c r="A193" s="16" t="s">
        <v>34</v>
      </c>
      <c r="B193" s="12" t="s">
        <v>22</v>
      </c>
      <c r="C193" s="12" t="s">
        <v>25</v>
      </c>
      <c r="D193" s="12" t="s">
        <v>76</v>
      </c>
      <c r="E193" s="12" t="s">
        <v>77</v>
      </c>
      <c r="F193" s="13">
        <v>0.024145588748193794</v>
      </c>
      <c r="G193" s="13">
        <v>0.024390243902439025</v>
      </c>
      <c r="H193" s="13">
        <v>0</v>
      </c>
      <c r="I193" s="13">
        <v>0</v>
      </c>
      <c r="J193" s="12">
        <v>755152.109726175</v>
      </c>
      <c r="K193" s="12">
        <v>31274951.197148338</v>
      </c>
      <c r="L193" s="12">
        <v>368137593.8016413</v>
      </c>
      <c r="M193" s="12">
        <v>4</v>
      </c>
      <c r="N193" s="12">
        <v>164</v>
      </c>
      <c r="O193" s="12">
        <v>21017</v>
      </c>
      <c r="P193" s="12">
        <v>0</v>
      </c>
      <c r="Q193" s="12">
        <v>0</v>
      </c>
      <c r="R193" s="12">
        <v>50</v>
      </c>
      <c r="S193" s="12">
        <v>0</v>
      </c>
      <c r="T193" s="12">
        <v>0</v>
      </c>
      <c r="U193" s="17">
        <v>684</v>
      </c>
    </row>
    <row r="194" spans="1:21" ht="12.75" hidden="1">
      <c r="A194" s="14" t="s">
        <v>34</v>
      </c>
      <c r="B194" s="10" t="s">
        <v>22</v>
      </c>
      <c r="C194" s="10" t="s">
        <v>25</v>
      </c>
      <c r="D194" s="10" t="s">
        <v>35</v>
      </c>
      <c r="E194" s="10" t="s">
        <v>36</v>
      </c>
      <c r="F194" s="11">
        <v>0.023080800272040475</v>
      </c>
      <c r="G194" s="11">
        <v>0.018292682926829267</v>
      </c>
      <c r="H194" s="11">
        <v>0</v>
      </c>
      <c r="I194" s="11">
        <v>0</v>
      </c>
      <c r="J194" s="10">
        <v>721850.902099194</v>
      </c>
      <c r="K194" s="10">
        <v>31274951.197148338</v>
      </c>
      <c r="L194" s="10">
        <v>368137593.8016413</v>
      </c>
      <c r="M194" s="10">
        <v>3</v>
      </c>
      <c r="N194" s="10">
        <v>164</v>
      </c>
      <c r="O194" s="10">
        <v>21017</v>
      </c>
      <c r="P194" s="10">
        <v>0</v>
      </c>
      <c r="Q194" s="10">
        <v>0</v>
      </c>
      <c r="R194" s="10">
        <v>50</v>
      </c>
      <c r="S194" s="10">
        <v>0</v>
      </c>
      <c r="T194" s="10">
        <v>0</v>
      </c>
      <c r="U194" s="15">
        <v>684</v>
      </c>
    </row>
    <row r="195" spans="1:21" ht="12.75" hidden="1">
      <c r="A195" s="16" t="s">
        <v>34</v>
      </c>
      <c r="B195" s="12" t="s">
        <v>22</v>
      </c>
      <c r="C195" s="12" t="s">
        <v>25</v>
      </c>
      <c r="D195" s="12" t="s">
        <v>42</v>
      </c>
      <c r="E195" s="12" t="s">
        <v>43</v>
      </c>
      <c r="F195" s="13">
        <v>0.022705700197543095</v>
      </c>
      <c r="G195" s="13">
        <v>0.036585365853658534</v>
      </c>
      <c r="H195" s="13">
        <v>0</v>
      </c>
      <c r="I195" s="13">
        <v>0</v>
      </c>
      <c r="J195" s="12">
        <v>710119.6655752417</v>
      </c>
      <c r="K195" s="12">
        <v>31274951.197148338</v>
      </c>
      <c r="L195" s="12">
        <v>368137593.8016413</v>
      </c>
      <c r="M195" s="12">
        <v>6</v>
      </c>
      <c r="N195" s="12">
        <v>164</v>
      </c>
      <c r="O195" s="12">
        <v>21017</v>
      </c>
      <c r="P195" s="12">
        <v>0</v>
      </c>
      <c r="Q195" s="12">
        <v>0</v>
      </c>
      <c r="R195" s="12">
        <v>50</v>
      </c>
      <c r="S195" s="12">
        <v>0</v>
      </c>
      <c r="T195" s="12">
        <v>0</v>
      </c>
      <c r="U195" s="17">
        <v>684</v>
      </c>
    </row>
    <row r="196" spans="1:21" ht="12.75" hidden="1">
      <c r="A196" s="14" t="s">
        <v>34</v>
      </c>
      <c r="B196" s="10" t="s">
        <v>22</v>
      </c>
      <c r="C196" s="10" t="s">
        <v>25</v>
      </c>
      <c r="D196" s="10" t="s">
        <v>48</v>
      </c>
      <c r="E196" s="10" t="s">
        <v>49</v>
      </c>
      <c r="F196" s="11">
        <v>0.022088766386195096</v>
      </c>
      <c r="G196" s="11">
        <v>0.054878048780487805</v>
      </c>
      <c r="H196" s="11">
        <v>0</v>
      </c>
      <c r="I196" s="11">
        <v>0</v>
      </c>
      <c r="J196" s="10">
        <v>690825.0907334622</v>
      </c>
      <c r="K196" s="10">
        <v>31274951.197148338</v>
      </c>
      <c r="L196" s="10">
        <v>368137593.8016413</v>
      </c>
      <c r="M196" s="10">
        <v>9</v>
      </c>
      <c r="N196" s="10">
        <v>164</v>
      </c>
      <c r="O196" s="10">
        <v>21017</v>
      </c>
      <c r="P196" s="10">
        <v>0</v>
      </c>
      <c r="Q196" s="10">
        <v>0</v>
      </c>
      <c r="R196" s="10">
        <v>50</v>
      </c>
      <c r="S196" s="10">
        <v>0</v>
      </c>
      <c r="T196" s="10">
        <v>0</v>
      </c>
      <c r="U196" s="15">
        <v>684</v>
      </c>
    </row>
    <row r="197" spans="1:21" ht="12.75" hidden="1">
      <c r="A197" s="16" t="s">
        <v>34</v>
      </c>
      <c r="B197" s="12" t="s">
        <v>22</v>
      </c>
      <c r="C197" s="12" t="s">
        <v>25</v>
      </c>
      <c r="D197" s="12" t="s">
        <v>39</v>
      </c>
      <c r="E197" s="12" t="s">
        <v>106</v>
      </c>
      <c r="F197" s="13">
        <v>0.01568306204246684</v>
      </c>
      <c r="G197" s="13">
        <v>0.03048780487804878</v>
      </c>
      <c r="H197" s="13">
        <v>0</v>
      </c>
      <c r="I197" s="13">
        <v>0</v>
      </c>
      <c r="J197" s="12">
        <v>490487</v>
      </c>
      <c r="K197" s="12">
        <v>31274951.197148338</v>
      </c>
      <c r="L197" s="12">
        <v>368137593.8016413</v>
      </c>
      <c r="M197" s="12">
        <v>5</v>
      </c>
      <c r="N197" s="12">
        <v>164</v>
      </c>
      <c r="O197" s="12">
        <v>21017</v>
      </c>
      <c r="P197" s="12">
        <v>0</v>
      </c>
      <c r="Q197" s="12">
        <v>0</v>
      </c>
      <c r="R197" s="12">
        <v>50</v>
      </c>
      <c r="S197" s="12">
        <v>0</v>
      </c>
      <c r="T197" s="12">
        <v>0</v>
      </c>
      <c r="U197" s="17">
        <v>684</v>
      </c>
    </row>
    <row r="198" spans="1:21" ht="12.75" hidden="1">
      <c r="A198" s="14" t="s">
        <v>34</v>
      </c>
      <c r="B198" s="10" t="s">
        <v>22</v>
      </c>
      <c r="C198" s="10" t="s">
        <v>25</v>
      </c>
      <c r="D198" s="10" t="s">
        <v>107</v>
      </c>
      <c r="E198" s="10" t="s">
        <v>108</v>
      </c>
      <c r="F198" s="11">
        <v>0.014730798366265948</v>
      </c>
      <c r="G198" s="11">
        <v>0.006097560975609756</v>
      </c>
      <c r="H198" s="11">
        <v>0</v>
      </c>
      <c r="I198" s="11">
        <v>0</v>
      </c>
      <c r="J198" s="10">
        <v>460705</v>
      </c>
      <c r="K198" s="10">
        <v>31274951.197148338</v>
      </c>
      <c r="L198" s="10">
        <v>368137593.8016413</v>
      </c>
      <c r="M198" s="10">
        <v>1</v>
      </c>
      <c r="N198" s="10">
        <v>164</v>
      </c>
      <c r="O198" s="10">
        <v>21017</v>
      </c>
      <c r="P198" s="10">
        <v>0</v>
      </c>
      <c r="Q198" s="10">
        <v>0</v>
      </c>
      <c r="R198" s="10">
        <v>50</v>
      </c>
      <c r="S198" s="10">
        <v>0</v>
      </c>
      <c r="T198" s="10">
        <v>0</v>
      </c>
      <c r="U198" s="15">
        <v>684</v>
      </c>
    </row>
    <row r="199" spans="1:21" ht="12.75" hidden="1">
      <c r="A199" s="16" t="s">
        <v>34</v>
      </c>
      <c r="B199" s="12" t="s">
        <v>22</v>
      </c>
      <c r="C199" s="12" t="s">
        <v>25</v>
      </c>
      <c r="D199" s="12" t="s">
        <v>109</v>
      </c>
      <c r="E199" s="12" t="s">
        <v>110</v>
      </c>
      <c r="F199" s="13">
        <v>0.013141347444771542</v>
      </c>
      <c r="G199" s="13">
        <v>0.006097560975609756</v>
      </c>
      <c r="H199" s="13">
        <v>0</v>
      </c>
      <c r="I199" s="13">
        <v>0</v>
      </c>
      <c r="J199" s="12">
        <v>410995</v>
      </c>
      <c r="K199" s="12">
        <v>31274951.197148338</v>
      </c>
      <c r="L199" s="12">
        <v>368137593.8016413</v>
      </c>
      <c r="M199" s="12">
        <v>1</v>
      </c>
      <c r="N199" s="12">
        <v>164</v>
      </c>
      <c r="O199" s="12">
        <v>21017</v>
      </c>
      <c r="P199" s="12">
        <v>0</v>
      </c>
      <c r="Q199" s="12">
        <v>0</v>
      </c>
      <c r="R199" s="12">
        <v>50</v>
      </c>
      <c r="S199" s="12">
        <v>0</v>
      </c>
      <c r="T199" s="12">
        <v>0</v>
      </c>
      <c r="U199" s="17">
        <v>684</v>
      </c>
    </row>
    <row r="200" spans="1:21" ht="12.75" hidden="1">
      <c r="A200" s="14" t="s">
        <v>34</v>
      </c>
      <c r="B200" s="10" t="s">
        <v>22</v>
      </c>
      <c r="C200" s="10" t="s">
        <v>25</v>
      </c>
      <c r="D200" s="10" t="s">
        <v>109</v>
      </c>
      <c r="E200" s="10" t="s">
        <v>111</v>
      </c>
      <c r="F200" s="11">
        <v>0.011605165990893505</v>
      </c>
      <c r="G200" s="11">
        <v>0.012195121951219513</v>
      </c>
      <c r="H200" s="11">
        <v>0</v>
      </c>
      <c r="I200" s="11">
        <v>0</v>
      </c>
      <c r="J200" s="10">
        <v>362951</v>
      </c>
      <c r="K200" s="10">
        <v>31274951.197148338</v>
      </c>
      <c r="L200" s="10">
        <v>368137593.8016413</v>
      </c>
      <c r="M200" s="10">
        <v>2</v>
      </c>
      <c r="N200" s="10">
        <v>164</v>
      </c>
      <c r="O200" s="10">
        <v>21017</v>
      </c>
      <c r="P200" s="10">
        <v>0</v>
      </c>
      <c r="Q200" s="10">
        <v>0</v>
      </c>
      <c r="R200" s="10">
        <v>50</v>
      </c>
      <c r="S200" s="10">
        <v>0</v>
      </c>
      <c r="T200" s="10">
        <v>0</v>
      </c>
      <c r="U200" s="15">
        <v>684</v>
      </c>
    </row>
    <row r="201" spans="1:21" ht="12.75" hidden="1">
      <c r="A201" s="16" t="s">
        <v>34</v>
      </c>
      <c r="B201" s="12" t="s">
        <v>22</v>
      </c>
      <c r="C201" s="12" t="s">
        <v>25</v>
      </c>
      <c r="D201" s="12" t="s">
        <v>60</v>
      </c>
      <c r="E201" s="12" t="s">
        <v>61</v>
      </c>
      <c r="F201" s="13">
        <v>0.011385102863066994</v>
      </c>
      <c r="G201" s="13">
        <v>0.018292682926829267</v>
      </c>
      <c r="H201" s="13">
        <v>0</v>
      </c>
      <c r="I201" s="13">
        <v>0</v>
      </c>
      <c r="J201" s="12">
        <v>356068.53641693405</v>
      </c>
      <c r="K201" s="12">
        <v>31274951.197148338</v>
      </c>
      <c r="L201" s="12">
        <v>368137593.8016413</v>
      </c>
      <c r="M201" s="12">
        <v>3</v>
      </c>
      <c r="N201" s="12">
        <v>164</v>
      </c>
      <c r="O201" s="12">
        <v>21017</v>
      </c>
      <c r="P201" s="12">
        <v>0</v>
      </c>
      <c r="Q201" s="12">
        <v>0</v>
      </c>
      <c r="R201" s="12">
        <v>50</v>
      </c>
      <c r="S201" s="12">
        <v>0</v>
      </c>
      <c r="T201" s="12">
        <v>0</v>
      </c>
      <c r="U201" s="17">
        <v>684</v>
      </c>
    </row>
    <row r="202" spans="1:21" ht="12.75" hidden="1">
      <c r="A202" s="14" t="s">
        <v>34</v>
      </c>
      <c r="B202" s="10" t="s">
        <v>22</v>
      </c>
      <c r="C202" s="10" t="s">
        <v>25</v>
      </c>
      <c r="D202" s="10" t="s">
        <v>112</v>
      </c>
      <c r="E202" s="10" t="s">
        <v>87</v>
      </c>
      <c r="F202" s="11">
        <v>0.01073319020976146</v>
      </c>
      <c r="G202" s="11">
        <v>0.012195121951219513</v>
      </c>
      <c r="H202" s="11">
        <v>0</v>
      </c>
      <c r="I202" s="11">
        <v>0</v>
      </c>
      <c r="J202" s="10">
        <v>335680</v>
      </c>
      <c r="K202" s="10">
        <v>31274951.197148338</v>
      </c>
      <c r="L202" s="10">
        <v>368137593.8016413</v>
      </c>
      <c r="M202" s="10">
        <v>2</v>
      </c>
      <c r="N202" s="10">
        <v>164</v>
      </c>
      <c r="O202" s="10">
        <v>21017</v>
      </c>
      <c r="P202" s="10">
        <v>0</v>
      </c>
      <c r="Q202" s="10">
        <v>0</v>
      </c>
      <c r="R202" s="10">
        <v>50</v>
      </c>
      <c r="S202" s="10">
        <v>0</v>
      </c>
      <c r="T202" s="10">
        <v>0</v>
      </c>
      <c r="U202" s="15">
        <v>684</v>
      </c>
    </row>
    <row r="203" spans="1:21" ht="12.75" hidden="1">
      <c r="A203" s="16" t="s">
        <v>34</v>
      </c>
      <c r="B203" s="12" t="s">
        <v>22</v>
      </c>
      <c r="C203" s="12" t="s">
        <v>25</v>
      </c>
      <c r="D203" s="12" t="s">
        <v>78</v>
      </c>
      <c r="E203" s="12" t="s">
        <v>79</v>
      </c>
      <c r="F203" s="13">
        <v>0.00959915166957554</v>
      </c>
      <c r="G203" s="13">
        <v>0.018292682926829267</v>
      </c>
      <c r="H203" s="13">
        <v>0</v>
      </c>
      <c r="I203" s="13">
        <v>0</v>
      </c>
      <c r="J203" s="12">
        <v>300213</v>
      </c>
      <c r="K203" s="12">
        <v>31274951.197148338</v>
      </c>
      <c r="L203" s="12">
        <v>368137593.8016413</v>
      </c>
      <c r="M203" s="12">
        <v>3</v>
      </c>
      <c r="N203" s="12">
        <v>164</v>
      </c>
      <c r="O203" s="12">
        <v>21017</v>
      </c>
      <c r="P203" s="12">
        <v>0</v>
      </c>
      <c r="Q203" s="12">
        <v>0</v>
      </c>
      <c r="R203" s="12">
        <v>50</v>
      </c>
      <c r="S203" s="12">
        <v>0</v>
      </c>
      <c r="T203" s="12">
        <v>0</v>
      </c>
      <c r="U203" s="17">
        <v>684</v>
      </c>
    </row>
    <row r="204" spans="1:21" ht="12.75" hidden="1">
      <c r="A204" s="14" t="s">
        <v>34</v>
      </c>
      <c r="B204" s="10" t="s">
        <v>22</v>
      </c>
      <c r="C204" s="10" t="s">
        <v>25</v>
      </c>
      <c r="D204" s="10" t="s">
        <v>44</v>
      </c>
      <c r="E204" s="10" t="s">
        <v>45</v>
      </c>
      <c r="F204" s="11">
        <v>0.009413156175503262</v>
      </c>
      <c r="G204" s="11">
        <v>0.018292682926829267</v>
      </c>
      <c r="H204" s="11">
        <v>0</v>
      </c>
      <c r="I204" s="11">
        <v>0</v>
      </c>
      <c r="J204" s="10">
        <v>294396</v>
      </c>
      <c r="K204" s="10">
        <v>31274951.197148338</v>
      </c>
      <c r="L204" s="10">
        <v>368137593.8016413</v>
      </c>
      <c r="M204" s="10">
        <v>3</v>
      </c>
      <c r="N204" s="10">
        <v>164</v>
      </c>
      <c r="O204" s="10">
        <v>21017</v>
      </c>
      <c r="P204" s="10">
        <v>0</v>
      </c>
      <c r="Q204" s="10">
        <v>0</v>
      </c>
      <c r="R204" s="10">
        <v>50</v>
      </c>
      <c r="S204" s="10">
        <v>0</v>
      </c>
      <c r="T204" s="10">
        <v>0</v>
      </c>
      <c r="U204" s="15">
        <v>684</v>
      </c>
    </row>
    <row r="205" spans="1:21" ht="12.75" hidden="1">
      <c r="A205" s="16" t="s">
        <v>34</v>
      </c>
      <c r="B205" s="12" t="s">
        <v>22</v>
      </c>
      <c r="C205" s="12" t="s">
        <v>25</v>
      </c>
      <c r="D205" s="12" t="s">
        <v>55</v>
      </c>
      <c r="E205" s="12" t="s">
        <v>56</v>
      </c>
      <c r="F205" s="13">
        <v>0.006895857996670916</v>
      </c>
      <c r="G205" s="13">
        <v>0.006097560975609756</v>
      </c>
      <c r="H205" s="13">
        <v>0</v>
      </c>
      <c r="I205" s="13">
        <v>0</v>
      </c>
      <c r="J205" s="12">
        <v>215667.622308348</v>
      </c>
      <c r="K205" s="12">
        <v>31274951.197148338</v>
      </c>
      <c r="L205" s="12">
        <v>368137593.8016413</v>
      </c>
      <c r="M205" s="12">
        <v>1</v>
      </c>
      <c r="N205" s="12">
        <v>164</v>
      </c>
      <c r="O205" s="12">
        <v>21017</v>
      </c>
      <c r="P205" s="12">
        <v>0</v>
      </c>
      <c r="Q205" s="12">
        <v>0</v>
      </c>
      <c r="R205" s="12">
        <v>50</v>
      </c>
      <c r="S205" s="12">
        <v>0</v>
      </c>
      <c r="T205" s="12">
        <v>0</v>
      </c>
      <c r="U205" s="17">
        <v>684</v>
      </c>
    </row>
    <row r="206" spans="1:21" ht="12.75" hidden="1">
      <c r="A206" s="14" t="s">
        <v>34</v>
      </c>
      <c r="B206" s="10" t="s">
        <v>22</v>
      </c>
      <c r="C206" s="10" t="s">
        <v>25</v>
      </c>
      <c r="D206" s="10" t="s">
        <v>113</v>
      </c>
      <c r="E206" s="10" t="s">
        <v>80</v>
      </c>
      <c r="F206" s="11">
        <v>0.0066997863862488785</v>
      </c>
      <c r="G206" s="11">
        <v>0.006097560975609756</v>
      </c>
      <c r="H206" s="11">
        <v>0</v>
      </c>
      <c r="I206" s="11">
        <v>0</v>
      </c>
      <c r="J206" s="10">
        <v>209535.4922612525</v>
      </c>
      <c r="K206" s="10">
        <v>31274951.197148338</v>
      </c>
      <c r="L206" s="10">
        <v>368137593.8016413</v>
      </c>
      <c r="M206" s="10">
        <v>1</v>
      </c>
      <c r="N206" s="10">
        <v>164</v>
      </c>
      <c r="O206" s="10">
        <v>21017</v>
      </c>
      <c r="P206" s="10">
        <v>0</v>
      </c>
      <c r="Q206" s="10">
        <v>0</v>
      </c>
      <c r="R206" s="10">
        <v>50</v>
      </c>
      <c r="S206" s="10">
        <v>0</v>
      </c>
      <c r="T206" s="10">
        <v>0</v>
      </c>
      <c r="U206" s="15">
        <v>684</v>
      </c>
    </row>
    <row r="207" spans="1:21" ht="12.75" hidden="1">
      <c r="A207" s="16" t="s">
        <v>34</v>
      </c>
      <c r="B207" s="12" t="s">
        <v>22</v>
      </c>
      <c r="C207" s="12" t="s">
        <v>25</v>
      </c>
      <c r="D207" s="12" t="s">
        <v>120</v>
      </c>
      <c r="E207" s="12" t="s">
        <v>114</v>
      </c>
      <c r="F207" s="13">
        <v>0.006407300166091753</v>
      </c>
      <c r="G207" s="13">
        <v>0.012195121951219513</v>
      </c>
      <c r="H207" s="13">
        <v>0</v>
      </c>
      <c r="I207" s="13">
        <v>0</v>
      </c>
      <c r="J207" s="12">
        <v>200388</v>
      </c>
      <c r="K207" s="12">
        <v>31274951.197148338</v>
      </c>
      <c r="L207" s="12">
        <v>368137593.8016413</v>
      </c>
      <c r="M207" s="12">
        <v>2</v>
      </c>
      <c r="N207" s="12">
        <v>164</v>
      </c>
      <c r="O207" s="12">
        <v>21017</v>
      </c>
      <c r="P207" s="12">
        <v>0</v>
      </c>
      <c r="Q207" s="12">
        <v>0</v>
      </c>
      <c r="R207" s="12">
        <v>50</v>
      </c>
      <c r="S207" s="12">
        <v>0</v>
      </c>
      <c r="T207" s="12">
        <v>0</v>
      </c>
      <c r="U207" s="17">
        <v>684</v>
      </c>
    </row>
    <row r="208" spans="1:21" ht="12.75" hidden="1">
      <c r="A208" s="14" t="s">
        <v>34</v>
      </c>
      <c r="B208" s="10" t="s">
        <v>22</v>
      </c>
      <c r="C208" s="10" t="s">
        <v>25</v>
      </c>
      <c r="D208" s="10" t="s">
        <v>81</v>
      </c>
      <c r="E208" s="10" t="s">
        <v>82</v>
      </c>
      <c r="F208" s="11">
        <v>0.005874509566516993</v>
      </c>
      <c r="G208" s="11">
        <v>0.012195121951219513</v>
      </c>
      <c r="H208" s="11">
        <v>0</v>
      </c>
      <c r="I208" s="11">
        <v>0</v>
      </c>
      <c r="J208" s="10">
        <v>183725</v>
      </c>
      <c r="K208" s="10">
        <v>31274951.197148338</v>
      </c>
      <c r="L208" s="10">
        <v>368137593.8016413</v>
      </c>
      <c r="M208" s="10">
        <v>2</v>
      </c>
      <c r="N208" s="10">
        <v>164</v>
      </c>
      <c r="O208" s="10">
        <v>21017</v>
      </c>
      <c r="P208" s="10">
        <v>0</v>
      </c>
      <c r="Q208" s="10">
        <v>0</v>
      </c>
      <c r="R208" s="10">
        <v>50</v>
      </c>
      <c r="S208" s="10">
        <v>0</v>
      </c>
      <c r="T208" s="10">
        <v>0</v>
      </c>
      <c r="U208" s="15">
        <v>684</v>
      </c>
    </row>
    <row r="209" spans="1:21" ht="12.75" hidden="1">
      <c r="A209" s="16" t="s">
        <v>34</v>
      </c>
      <c r="B209" s="12" t="s">
        <v>22</v>
      </c>
      <c r="C209" s="12" t="s">
        <v>25</v>
      </c>
      <c r="D209" s="12" t="s">
        <v>101</v>
      </c>
      <c r="E209" s="12" t="s">
        <v>115</v>
      </c>
      <c r="F209" s="13">
        <v>0.005621713008972855</v>
      </c>
      <c r="G209" s="13">
        <v>0.012195121951219513</v>
      </c>
      <c r="H209" s="13">
        <v>0</v>
      </c>
      <c r="I209" s="13">
        <v>0</v>
      </c>
      <c r="J209" s="12">
        <v>175818.8</v>
      </c>
      <c r="K209" s="12">
        <v>31274951.197148338</v>
      </c>
      <c r="L209" s="12">
        <v>368137593.8016413</v>
      </c>
      <c r="M209" s="12">
        <v>2</v>
      </c>
      <c r="N209" s="12">
        <v>164</v>
      </c>
      <c r="O209" s="12">
        <v>21017</v>
      </c>
      <c r="P209" s="12">
        <v>0</v>
      </c>
      <c r="Q209" s="12">
        <v>0</v>
      </c>
      <c r="R209" s="12">
        <v>50</v>
      </c>
      <c r="S209" s="12">
        <v>0</v>
      </c>
      <c r="T209" s="12">
        <v>0</v>
      </c>
      <c r="U209" s="17">
        <v>684</v>
      </c>
    </row>
    <row r="210" spans="1:21" ht="12.75" hidden="1">
      <c r="A210" s="14" t="s">
        <v>34</v>
      </c>
      <c r="B210" s="10" t="s">
        <v>22</v>
      </c>
      <c r="C210" s="10" t="s">
        <v>25</v>
      </c>
      <c r="D210" s="10" t="s">
        <v>37</v>
      </c>
      <c r="E210" s="10" t="s">
        <v>38</v>
      </c>
      <c r="F210" s="11">
        <v>0.004577688997738676</v>
      </c>
      <c r="G210" s="11">
        <v>0.012195121951219513</v>
      </c>
      <c r="H210" s="11">
        <v>0</v>
      </c>
      <c r="I210" s="11">
        <v>0</v>
      </c>
      <c r="J210" s="10">
        <v>143167</v>
      </c>
      <c r="K210" s="10">
        <v>31274951.197148338</v>
      </c>
      <c r="L210" s="10">
        <v>368137593.8016413</v>
      </c>
      <c r="M210" s="10">
        <v>2</v>
      </c>
      <c r="N210" s="10">
        <v>164</v>
      </c>
      <c r="O210" s="10">
        <v>21017</v>
      </c>
      <c r="P210" s="10">
        <v>0</v>
      </c>
      <c r="Q210" s="10">
        <v>0</v>
      </c>
      <c r="R210" s="10">
        <v>50</v>
      </c>
      <c r="S210" s="10">
        <v>0</v>
      </c>
      <c r="T210" s="10">
        <v>0</v>
      </c>
      <c r="U210" s="15">
        <v>684</v>
      </c>
    </row>
    <row r="211" spans="1:21" ht="12.75" hidden="1">
      <c r="A211" s="16" t="s">
        <v>34</v>
      </c>
      <c r="B211" s="12" t="s">
        <v>22</v>
      </c>
      <c r="C211" s="12" t="s">
        <v>25</v>
      </c>
      <c r="D211" s="12" t="s">
        <v>83</v>
      </c>
      <c r="E211" s="12" t="s">
        <v>84</v>
      </c>
      <c r="F211" s="13">
        <v>0.003193929844057055</v>
      </c>
      <c r="G211" s="13">
        <v>0.006097560975609756</v>
      </c>
      <c r="H211" s="13">
        <v>0</v>
      </c>
      <c r="I211" s="13">
        <v>0</v>
      </c>
      <c r="J211" s="12">
        <v>99890</v>
      </c>
      <c r="K211" s="12">
        <v>31274951.197148338</v>
      </c>
      <c r="L211" s="12">
        <v>368137593.8016413</v>
      </c>
      <c r="M211" s="12">
        <v>1</v>
      </c>
      <c r="N211" s="12">
        <v>164</v>
      </c>
      <c r="O211" s="12">
        <v>21017</v>
      </c>
      <c r="P211" s="12">
        <v>0</v>
      </c>
      <c r="Q211" s="12">
        <v>0</v>
      </c>
      <c r="R211" s="12">
        <v>50</v>
      </c>
      <c r="S211" s="12">
        <v>0</v>
      </c>
      <c r="T211" s="12">
        <v>0</v>
      </c>
      <c r="U211" s="17">
        <v>684</v>
      </c>
    </row>
    <row r="212" spans="1:21" ht="12.75" hidden="1">
      <c r="A212" s="14" t="s">
        <v>34</v>
      </c>
      <c r="B212" s="10" t="s">
        <v>22</v>
      </c>
      <c r="C212" s="10" t="s">
        <v>25</v>
      </c>
      <c r="D212" s="10" t="s">
        <v>116</v>
      </c>
      <c r="E212" s="10" t="s">
        <v>117</v>
      </c>
      <c r="F212" s="11">
        <v>0.003179701204747761</v>
      </c>
      <c r="G212" s="11">
        <v>0.006097560975609756</v>
      </c>
      <c r="H212" s="11">
        <v>0</v>
      </c>
      <c r="I212" s="11">
        <v>0</v>
      </c>
      <c r="J212" s="10">
        <v>99445</v>
      </c>
      <c r="K212" s="10">
        <v>31274951.197148338</v>
      </c>
      <c r="L212" s="10">
        <v>368137593.8016413</v>
      </c>
      <c r="M212" s="10">
        <v>1</v>
      </c>
      <c r="N212" s="10">
        <v>164</v>
      </c>
      <c r="O212" s="10">
        <v>21017</v>
      </c>
      <c r="P212" s="10">
        <v>0</v>
      </c>
      <c r="Q212" s="10">
        <v>0</v>
      </c>
      <c r="R212" s="10">
        <v>50</v>
      </c>
      <c r="S212" s="10">
        <v>0</v>
      </c>
      <c r="T212" s="10">
        <v>0</v>
      </c>
      <c r="U212" s="15">
        <v>684</v>
      </c>
    </row>
    <row r="213" spans="1:21" ht="12.75" hidden="1">
      <c r="A213" s="16" t="s">
        <v>34</v>
      </c>
      <c r="B213" s="12" t="s">
        <v>22</v>
      </c>
      <c r="C213" s="12" t="s">
        <v>25</v>
      </c>
      <c r="D213" s="12" t="s">
        <v>118</v>
      </c>
      <c r="E213" s="12" t="s">
        <v>119</v>
      </c>
      <c r="F213" s="13">
        <v>0.0029686697003851966</v>
      </c>
      <c r="G213" s="13">
        <v>0.006097560975609756</v>
      </c>
      <c r="H213" s="13">
        <v>0</v>
      </c>
      <c r="I213" s="13">
        <v>0</v>
      </c>
      <c r="J213" s="12">
        <v>92845</v>
      </c>
      <c r="K213" s="12">
        <v>31274951.197148338</v>
      </c>
      <c r="L213" s="12">
        <v>368137593.8016413</v>
      </c>
      <c r="M213" s="12">
        <v>1</v>
      </c>
      <c r="N213" s="12">
        <v>164</v>
      </c>
      <c r="O213" s="12">
        <v>21017</v>
      </c>
      <c r="P213" s="12">
        <v>0</v>
      </c>
      <c r="Q213" s="12">
        <v>0</v>
      </c>
      <c r="R213" s="12">
        <v>50</v>
      </c>
      <c r="S213" s="12">
        <v>0</v>
      </c>
      <c r="T213" s="12">
        <v>0</v>
      </c>
      <c r="U213" s="17">
        <v>684</v>
      </c>
    </row>
    <row r="214" spans="1:21" ht="12.75" hidden="1">
      <c r="A214" s="14" t="s">
        <v>34</v>
      </c>
      <c r="B214" s="10" t="s">
        <v>22</v>
      </c>
      <c r="C214" s="10" t="s">
        <v>25</v>
      </c>
      <c r="D214" s="10" t="s">
        <v>99</v>
      </c>
      <c r="E214" s="10" t="s">
        <v>100</v>
      </c>
      <c r="F214" s="11">
        <v>0.00221634558477969</v>
      </c>
      <c r="G214" s="11">
        <v>0.006097560975609756</v>
      </c>
      <c r="H214" s="11">
        <v>0</v>
      </c>
      <c r="I214" s="11">
        <v>0</v>
      </c>
      <c r="J214" s="10">
        <v>69316.1</v>
      </c>
      <c r="K214" s="10">
        <v>31274951.197148338</v>
      </c>
      <c r="L214" s="10">
        <v>368137593.8016413</v>
      </c>
      <c r="M214" s="10">
        <v>1</v>
      </c>
      <c r="N214" s="10">
        <v>164</v>
      </c>
      <c r="O214" s="10">
        <v>21017</v>
      </c>
      <c r="P214" s="10">
        <v>0</v>
      </c>
      <c r="Q214" s="10">
        <v>0</v>
      </c>
      <c r="R214" s="10">
        <v>50</v>
      </c>
      <c r="S214" s="10">
        <v>0</v>
      </c>
      <c r="T214" s="10">
        <v>0</v>
      </c>
      <c r="U214" s="15">
        <v>684</v>
      </c>
    </row>
    <row r="215" spans="1:21" ht="12.75" hidden="1">
      <c r="A215" s="16" t="s">
        <v>34</v>
      </c>
      <c r="B215" s="12" t="s">
        <v>32</v>
      </c>
      <c r="C215" s="12" t="s">
        <v>25</v>
      </c>
      <c r="D215" s="12" t="s">
        <v>52</v>
      </c>
      <c r="E215" s="12" t="s">
        <v>53</v>
      </c>
      <c r="F215" s="13">
        <v>1</v>
      </c>
      <c r="G215" s="13">
        <v>1</v>
      </c>
      <c r="H215" s="13">
        <v>0</v>
      </c>
      <c r="I215" s="13">
        <v>0</v>
      </c>
      <c r="J215" s="12">
        <v>489671</v>
      </c>
      <c r="K215" s="12">
        <v>489671</v>
      </c>
      <c r="L215" s="12">
        <v>368137593.8016413</v>
      </c>
      <c r="M215" s="12">
        <v>1</v>
      </c>
      <c r="N215" s="12">
        <v>1</v>
      </c>
      <c r="O215" s="12">
        <v>21017</v>
      </c>
      <c r="P215" s="12">
        <v>0</v>
      </c>
      <c r="Q215" s="12">
        <v>0</v>
      </c>
      <c r="R215" s="12">
        <v>50</v>
      </c>
      <c r="S215" s="12">
        <v>0</v>
      </c>
      <c r="T215" s="12">
        <v>0</v>
      </c>
      <c r="U215" s="17">
        <v>684</v>
      </c>
    </row>
    <row r="216" spans="1:21" ht="12.75">
      <c r="A216" s="33"/>
      <c r="B216" s="33"/>
      <c r="C216" s="33"/>
      <c r="D216" s="33"/>
      <c r="E216" s="33"/>
      <c r="F216" s="35"/>
      <c r="G216" s="35"/>
      <c r="H216" s="35"/>
      <c r="I216" s="35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ht="27">
      <c r="A217" s="33"/>
      <c r="B217" s="33"/>
      <c r="C217" s="33"/>
      <c r="D217" s="30" t="s">
        <v>135</v>
      </c>
      <c r="E217" s="36" t="s">
        <v>173</v>
      </c>
      <c r="F217" s="37"/>
      <c r="G217" s="37"/>
      <c r="H217" s="37"/>
      <c r="I217" s="38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 ht="67.5">
      <c r="A218" s="33"/>
      <c r="B218" s="33"/>
      <c r="C218" s="33"/>
      <c r="D218" s="30" t="s">
        <v>137</v>
      </c>
      <c r="E218" s="36" t="s">
        <v>179</v>
      </c>
      <c r="F218" s="37"/>
      <c r="G218" s="37"/>
      <c r="H218" s="37"/>
      <c r="I218" s="38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21" ht="121.5">
      <c r="A219" s="33"/>
      <c r="B219" s="33"/>
      <c r="C219" s="33"/>
      <c r="D219" s="30" t="s">
        <v>138</v>
      </c>
      <c r="E219" s="30" t="s">
        <v>139</v>
      </c>
      <c r="F219" s="30" t="s">
        <v>140</v>
      </c>
      <c r="G219" s="30" t="s">
        <v>141</v>
      </c>
      <c r="H219" s="30" t="s">
        <v>142</v>
      </c>
      <c r="I219" s="30" t="s">
        <v>143</v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ht="27">
      <c r="A220" s="33"/>
      <c r="B220" s="33"/>
      <c r="C220" s="33"/>
      <c r="D220" s="31" t="s">
        <v>163</v>
      </c>
      <c r="E220" s="32">
        <f>F180:F180</f>
        <v>0.09226304260572206</v>
      </c>
      <c r="F220" s="32">
        <f>G180</f>
        <v>0.09146341463414634</v>
      </c>
      <c r="G220" s="32">
        <f>H180</f>
        <v>0</v>
      </c>
      <c r="H220" s="32">
        <f>I180</f>
        <v>0</v>
      </c>
      <c r="I220" s="32">
        <v>0</v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ht="27">
      <c r="A221" s="33"/>
      <c r="B221" s="33"/>
      <c r="C221" s="33"/>
      <c r="D221" s="31" t="s">
        <v>157</v>
      </c>
      <c r="E221" s="32">
        <f aca="true" t="shared" si="29" ref="E221:E224">F181:F181</f>
        <v>0.08926333019341422</v>
      </c>
      <c r="F221" s="32">
        <f aca="true" t="shared" si="30" ref="F221:H221">G181</f>
        <v>0.07926829268292683</v>
      </c>
      <c r="G221" s="32">
        <f t="shared" si="30"/>
        <v>0</v>
      </c>
      <c r="H221" s="32">
        <f t="shared" si="30"/>
        <v>0</v>
      </c>
      <c r="I221" s="32">
        <v>0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ht="27">
      <c r="A222" s="33"/>
      <c r="B222" s="33"/>
      <c r="C222" s="33"/>
      <c r="D222" s="31" t="s">
        <v>153</v>
      </c>
      <c r="E222" s="32">
        <f t="shared" si="29"/>
        <v>0.08494255401317304</v>
      </c>
      <c r="F222" s="32">
        <f aca="true" t="shared" si="31" ref="F222:H222">G182</f>
        <v>0.0975609756097561</v>
      </c>
      <c r="G222" s="32">
        <f t="shared" si="31"/>
        <v>0</v>
      </c>
      <c r="H222" s="32">
        <f t="shared" si="31"/>
        <v>0</v>
      </c>
      <c r="I222" s="32">
        <v>0</v>
      </c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ht="27">
      <c r="A223" s="33"/>
      <c r="B223" s="33"/>
      <c r="C223" s="33"/>
      <c r="D223" s="31" t="s">
        <v>172</v>
      </c>
      <c r="E223" s="32">
        <f t="shared" si="29"/>
        <v>0.07696144862006511</v>
      </c>
      <c r="F223" s="32">
        <f aca="true" t="shared" si="32" ref="F223:H223">G183</f>
        <v>0.03048780487804878</v>
      </c>
      <c r="G223" s="32">
        <f t="shared" si="32"/>
        <v>0</v>
      </c>
      <c r="H223" s="32">
        <f t="shared" si="32"/>
        <v>0</v>
      </c>
      <c r="I223" s="32">
        <v>0</v>
      </c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ht="27">
      <c r="A224" s="33"/>
      <c r="B224" s="33"/>
      <c r="C224" s="33"/>
      <c r="D224" s="31" t="s">
        <v>154</v>
      </c>
      <c r="E224" s="32">
        <f t="shared" si="29"/>
        <v>0.0738551644058554</v>
      </c>
      <c r="F224" s="32">
        <f aca="true" t="shared" si="33" ref="F224:H224">G184</f>
        <v>0.1402439024390244</v>
      </c>
      <c r="G224" s="32">
        <f t="shared" si="33"/>
        <v>0</v>
      </c>
      <c r="H224" s="32">
        <f t="shared" si="33"/>
        <v>0</v>
      </c>
      <c r="I224" s="32">
        <v>0</v>
      </c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21" ht="12.75">
      <c r="A225" s="33"/>
      <c r="B225" s="33"/>
      <c r="C225" s="33"/>
      <c r="D225" s="33"/>
      <c r="E225" s="33"/>
      <c r="F225" s="35"/>
      <c r="G225" s="35"/>
      <c r="H225" s="35"/>
      <c r="I225" s="35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7" spans="1:21" ht="114.75">
      <c r="A227" s="20" t="s">
        <v>0</v>
      </c>
      <c r="B227" s="21" t="s">
        <v>1</v>
      </c>
      <c r="C227" s="21" t="s">
        <v>2</v>
      </c>
      <c r="D227" s="22" t="s">
        <v>15</v>
      </c>
      <c r="E227" s="21" t="s">
        <v>16</v>
      </c>
      <c r="F227" s="23" t="s">
        <v>17</v>
      </c>
      <c r="G227" s="23" t="s">
        <v>18</v>
      </c>
      <c r="H227" s="23" t="s">
        <v>19</v>
      </c>
      <c r="I227" s="23" t="s">
        <v>20</v>
      </c>
      <c r="J227" s="21" t="s">
        <v>3</v>
      </c>
      <c r="K227" s="21" t="s">
        <v>4</v>
      </c>
      <c r="L227" s="21" t="s">
        <v>5</v>
      </c>
      <c r="M227" s="21" t="s">
        <v>6</v>
      </c>
      <c r="N227" s="21" t="s">
        <v>7</v>
      </c>
      <c r="O227" s="21" t="s">
        <v>8</v>
      </c>
      <c r="P227" s="21" t="s">
        <v>9</v>
      </c>
      <c r="Q227" s="21" t="s">
        <v>10</v>
      </c>
      <c r="R227" s="21" t="s">
        <v>11</v>
      </c>
      <c r="S227" s="21" t="s">
        <v>12</v>
      </c>
      <c r="T227" s="21" t="s">
        <v>13</v>
      </c>
      <c r="U227" s="24" t="s">
        <v>14</v>
      </c>
    </row>
    <row r="228" spans="1:21" ht="12.75">
      <c r="A228" s="14" t="s">
        <v>88</v>
      </c>
      <c r="B228" s="10" t="s">
        <v>22</v>
      </c>
      <c r="C228" s="10" t="s">
        <v>25</v>
      </c>
      <c r="D228" s="10" t="s">
        <v>46</v>
      </c>
      <c r="E228" s="10" t="s">
        <v>47</v>
      </c>
      <c r="F228" s="11">
        <v>0.6521739130434783</v>
      </c>
      <c r="G228" s="11">
        <v>0.6666666666666666</v>
      </c>
      <c r="H228" s="11">
        <v>0</v>
      </c>
      <c r="I228" s="11">
        <v>0</v>
      </c>
      <c r="J228" s="10">
        <v>118125</v>
      </c>
      <c r="K228" s="10">
        <v>181125</v>
      </c>
      <c r="L228" s="10">
        <v>368137593.8016413</v>
      </c>
      <c r="M228" s="10">
        <v>2</v>
      </c>
      <c r="N228" s="10">
        <v>3</v>
      </c>
      <c r="O228" s="10">
        <v>21017</v>
      </c>
      <c r="P228" s="10">
        <v>0</v>
      </c>
      <c r="Q228" s="10">
        <v>0</v>
      </c>
      <c r="R228" s="10">
        <v>50</v>
      </c>
      <c r="S228" s="10">
        <v>0</v>
      </c>
      <c r="T228" s="10">
        <v>0</v>
      </c>
      <c r="U228" s="15">
        <v>684</v>
      </c>
    </row>
    <row r="229" spans="1:21" ht="12.75">
      <c r="A229" s="16" t="s">
        <v>88</v>
      </c>
      <c r="B229" s="12" t="s">
        <v>22</v>
      </c>
      <c r="C229" s="12" t="s">
        <v>25</v>
      </c>
      <c r="D229" s="12" t="s">
        <v>28</v>
      </c>
      <c r="E229" s="12" t="s">
        <v>94</v>
      </c>
      <c r="F229" s="13">
        <v>0.34782608695652173</v>
      </c>
      <c r="G229" s="13">
        <v>0.3333333333333333</v>
      </c>
      <c r="H229" s="13">
        <v>0</v>
      </c>
      <c r="I229" s="13">
        <v>0</v>
      </c>
      <c r="J229" s="12">
        <v>63000</v>
      </c>
      <c r="K229" s="12">
        <v>181125</v>
      </c>
      <c r="L229" s="12">
        <v>368137593.8016413</v>
      </c>
      <c r="M229" s="12">
        <v>1</v>
      </c>
      <c r="N229" s="12">
        <v>3</v>
      </c>
      <c r="O229" s="12">
        <v>21017</v>
      </c>
      <c r="P229" s="12">
        <v>0</v>
      </c>
      <c r="Q229" s="12">
        <v>0</v>
      </c>
      <c r="R229" s="12">
        <v>50</v>
      </c>
      <c r="S229" s="12">
        <v>0</v>
      </c>
      <c r="T229" s="12">
        <v>0</v>
      </c>
      <c r="U229" s="17">
        <v>684</v>
      </c>
    </row>
    <row r="231" spans="1:21" ht="27">
      <c r="A231" s="33"/>
      <c r="B231" s="33"/>
      <c r="C231" s="33"/>
      <c r="D231" s="30" t="s">
        <v>135</v>
      </c>
      <c r="E231" s="36" t="s">
        <v>175</v>
      </c>
      <c r="F231" s="37"/>
      <c r="G231" s="37"/>
      <c r="H231" s="37"/>
      <c r="I231" s="38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ht="67.5">
      <c r="A232" s="33"/>
      <c r="B232" s="33"/>
      <c r="C232" s="33"/>
      <c r="D232" s="30" t="s">
        <v>137</v>
      </c>
      <c r="E232" s="36" t="s">
        <v>179</v>
      </c>
      <c r="F232" s="37"/>
      <c r="G232" s="37"/>
      <c r="H232" s="37"/>
      <c r="I232" s="38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1" ht="121.5">
      <c r="A233" s="33"/>
      <c r="B233" s="33"/>
      <c r="C233" s="33"/>
      <c r="D233" s="30" t="s">
        <v>138</v>
      </c>
      <c r="E233" s="30" t="s">
        <v>139</v>
      </c>
      <c r="F233" s="30" t="s">
        <v>140</v>
      </c>
      <c r="G233" s="30" t="s">
        <v>141</v>
      </c>
      <c r="H233" s="30" t="s">
        <v>142</v>
      </c>
      <c r="I233" s="30" t="s">
        <v>143</v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ht="40.5">
      <c r="A234" s="33"/>
      <c r="B234" s="33"/>
      <c r="C234" s="33"/>
      <c r="D234" s="31" t="s">
        <v>174</v>
      </c>
      <c r="E234" s="32">
        <f aca="true" t="shared" si="34" ref="E234:H235">F228</f>
        <v>0.6521739130434783</v>
      </c>
      <c r="F234" s="32">
        <f t="shared" si="34"/>
        <v>0.6666666666666666</v>
      </c>
      <c r="G234" s="32">
        <f t="shared" si="34"/>
        <v>0</v>
      </c>
      <c r="H234" s="32">
        <f t="shared" si="34"/>
        <v>0</v>
      </c>
      <c r="I234" s="32">
        <v>0</v>
      </c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ht="27">
      <c r="A235" s="33"/>
      <c r="B235" s="33"/>
      <c r="C235" s="33"/>
      <c r="D235" s="31" t="s">
        <v>164</v>
      </c>
      <c r="E235" s="32">
        <f t="shared" si="34"/>
        <v>0.34782608695652173</v>
      </c>
      <c r="F235" s="32">
        <f t="shared" si="34"/>
        <v>0.3333333333333333</v>
      </c>
      <c r="G235" s="32">
        <f t="shared" si="34"/>
        <v>0</v>
      </c>
      <c r="H235" s="32">
        <f t="shared" si="34"/>
        <v>0</v>
      </c>
      <c r="I235" s="32">
        <v>0</v>
      </c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21" ht="12.75">
      <c r="A236" s="33"/>
      <c r="B236" s="33"/>
      <c r="C236" s="33"/>
      <c r="D236" s="33"/>
      <c r="E236" s="33"/>
      <c r="F236" s="35"/>
      <c r="G236" s="35"/>
      <c r="H236" s="35"/>
      <c r="I236" s="35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</row>
    <row r="238" spans="1:21" ht="114.75">
      <c r="A238" s="20" t="s">
        <v>0</v>
      </c>
      <c r="B238" s="21" t="s">
        <v>1</v>
      </c>
      <c r="C238" s="21" t="s">
        <v>2</v>
      </c>
      <c r="D238" s="22" t="s">
        <v>15</v>
      </c>
      <c r="E238" s="21" t="s">
        <v>16</v>
      </c>
      <c r="F238" s="23" t="s">
        <v>17</v>
      </c>
      <c r="G238" s="23" t="s">
        <v>18</v>
      </c>
      <c r="H238" s="23" t="s">
        <v>19</v>
      </c>
      <c r="I238" s="23" t="s">
        <v>20</v>
      </c>
      <c r="J238" s="21" t="s">
        <v>3</v>
      </c>
      <c r="K238" s="21" t="s">
        <v>4</v>
      </c>
      <c r="L238" s="21" t="s">
        <v>5</v>
      </c>
      <c r="M238" s="21" t="s">
        <v>6</v>
      </c>
      <c r="N238" s="21" t="s">
        <v>7</v>
      </c>
      <c r="O238" s="21" t="s">
        <v>8</v>
      </c>
      <c r="P238" s="21" t="s">
        <v>9</v>
      </c>
      <c r="Q238" s="21" t="s">
        <v>10</v>
      </c>
      <c r="R238" s="21" t="s">
        <v>11</v>
      </c>
      <c r="S238" s="21" t="s">
        <v>12</v>
      </c>
      <c r="T238" s="21" t="s">
        <v>13</v>
      </c>
      <c r="U238" s="24" t="s">
        <v>14</v>
      </c>
    </row>
    <row r="239" spans="1:21" ht="12.75">
      <c r="A239" s="14" t="s">
        <v>127</v>
      </c>
      <c r="B239" s="10" t="s">
        <v>128</v>
      </c>
      <c r="C239" s="10" t="s">
        <v>25</v>
      </c>
      <c r="D239" s="10" t="s">
        <v>70</v>
      </c>
      <c r="E239" s="10" t="s">
        <v>71</v>
      </c>
      <c r="F239" s="11">
        <v>0.3079928779383136</v>
      </c>
      <c r="G239" s="11">
        <v>0.30446194225721784</v>
      </c>
      <c r="H239" s="11">
        <v>0</v>
      </c>
      <c r="I239" s="11">
        <v>0</v>
      </c>
      <c r="J239" s="10">
        <v>12722052.703965934</v>
      </c>
      <c r="K239" s="10">
        <v>41306321.07185924</v>
      </c>
      <c r="L239" s="10">
        <v>368137593.8016413</v>
      </c>
      <c r="M239" s="10">
        <v>116</v>
      </c>
      <c r="N239" s="10">
        <v>381</v>
      </c>
      <c r="O239" s="10">
        <v>21017</v>
      </c>
      <c r="P239" s="10">
        <v>0</v>
      </c>
      <c r="Q239" s="10">
        <v>20</v>
      </c>
      <c r="R239" s="10">
        <v>50</v>
      </c>
      <c r="S239" s="10">
        <v>0</v>
      </c>
      <c r="T239" s="10">
        <v>19</v>
      </c>
      <c r="U239" s="15">
        <v>684</v>
      </c>
    </row>
    <row r="240" spans="1:21" ht="12.75">
      <c r="A240" s="16" t="s">
        <v>127</v>
      </c>
      <c r="B240" s="12" t="s">
        <v>128</v>
      </c>
      <c r="C240" s="12" t="s">
        <v>25</v>
      </c>
      <c r="D240" s="12" t="s">
        <v>129</v>
      </c>
      <c r="E240" s="12" t="s">
        <v>130</v>
      </c>
      <c r="F240" s="13">
        <v>0.23369360846572415</v>
      </c>
      <c r="G240" s="13">
        <v>0.07349081364829396</v>
      </c>
      <c r="H240" s="13">
        <v>0</v>
      </c>
      <c r="I240" s="13">
        <v>0</v>
      </c>
      <c r="J240" s="12">
        <v>9653023.223726565</v>
      </c>
      <c r="K240" s="12">
        <v>41306321.07185924</v>
      </c>
      <c r="L240" s="12">
        <v>368137593.8016413</v>
      </c>
      <c r="M240" s="12">
        <v>28</v>
      </c>
      <c r="N240" s="12">
        <v>381</v>
      </c>
      <c r="O240" s="12">
        <v>21017</v>
      </c>
      <c r="P240" s="12">
        <v>0</v>
      </c>
      <c r="Q240" s="12">
        <v>20</v>
      </c>
      <c r="R240" s="12">
        <v>50</v>
      </c>
      <c r="S240" s="12">
        <v>0</v>
      </c>
      <c r="T240" s="12">
        <v>19</v>
      </c>
      <c r="U240" s="17">
        <v>684</v>
      </c>
    </row>
    <row r="241" spans="1:21" ht="12.75">
      <c r="A241" s="14" t="s">
        <v>127</v>
      </c>
      <c r="B241" s="10" t="s">
        <v>128</v>
      </c>
      <c r="C241" s="10" t="s">
        <v>25</v>
      </c>
      <c r="D241" s="10" t="s">
        <v>65</v>
      </c>
      <c r="E241" s="10" t="s">
        <v>89</v>
      </c>
      <c r="F241" s="11">
        <v>0.1760246033696605</v>
      </c>
      <c r="G241" s="11">
        <v>0.09186351706036745</v>
      </c>
      <c r="H241" s="11">
        <v>0</v>
      </c>
      <c r="I241" s="11">
        <v>0</v>
      </c>
      <c r="J241" s="10">
        <v>7270928.783333872</v>
      </c>
      <c r="K241" s="10">
        <v>41306321.07185924</v>
      </c>
      <c r="L241" s="10">
        <v>368137593.8016413</v>
      </c>
      <c r="M241" s="10">
        <v>35</v>
      </c>
      <c r="N241" s="10">
        <v>381</v>
      </c>
      <c r="O241" s="10">
        <v>21017</v>
      </c>
      <c r="P241" s="10">
        <v>0</v>
      </c>
      <c r="Q241" s="10">
        <v>20</v>
      </c>
      <c r="R241" s="10">
        <v>50</v>
      </c>
      <c r="S241" s="10">
        <v>0</v>
      </c>
      <c r="T241" s="10">
        <v>19</v>
      </c>
      <c r="U241" s="15">
        <v>684</v>
      </c>
    </row>
    <row r="242" spans="1:21" ht="12.75">
      <c r="A242" s="16" t="s">
        <v>127</v>
      </c>
      <c r="B242" s="12" t="s">
        <v>128</v>
      </c>
      <c r="C242" s="12" t="s">
        <v>25</v>
      </c>
      <c r="D242" s="12" t="s">
        <v>31</v>
      </c>
      <c r="E242" s="12" t="s">
        <v>93</v>
      </c>
      <c r="F242" s="13">
        <v>0.08950888628840802</v>
      </c>
      <c r="G242" s="13">
        <v>0.11286089238845144</v>
      </c>
      <c r="H242" s="13">
        <v>0.4418604651162791</v>
      </c>
      <c r="I242" s="13">
        <v>0.46511627906976744</v>
      </c>
      <c r="J242" s="12">
        <v>3697282.7958135204</v>
      </c>
      <c r="K242" s="12">
        <v>41306321.07185924</v>
      </c>
      <c r="L242" s="12">
        <v>368137593.8016413</v>
      </c>
      <c r="M242" s="12">
        <v>43</v>
      </c>
      <c r="N242" s="12">
        <v>381</v>
      </c>
      <c r="O242" s="12">
        <v>21017</v>
      </c>
      <c r="P242" s="12">
        <v>20</v>
      </c>
      <c r="Q242" s="12">
        <v>20</v>
      </c>
      <c r="R242" s="12">
        <v>50</v>
      </c>
      <c r="S242" s="12">
        <v>19</v>
      </c>
      <c r="T242" s="12">
        <v>19</v>
      </c>
      <c r="U242" s="17">
        <v>684</v>
      </c>
    </row>
    <row r="243" spans="1:21" ht="12.75">
      <c r="A243" s="14" t="s">
        <v>127</v>
      </c>
      <c r="B243" s="10" t="s">
        <v>128</v>
      </c>
      <c r="C243" s="10" t="s">
        <v>25</v>
      </c>
      <c r="D243" s="10" t="s">
        <v>67</v>
      </c>
      <c r="E243" s="10" t="s">
        <v>131</v>
      </c>
      <c r="F243" s="11">
        <v>0.06386226970985727</v>
      </c>
      <c r="G243" s="11">
        <v>0.07874015748031496</v>
      </c>
      <c r="H243" s="11">
        <v>0</v>
      </c>
      <c r="I243" s="11">
        <v>0</v>
      </c>
      <c r="J243" s="10">
        <v>2637915.4170130356</v>
      </c>
      <c r="K243" s="10">
        <v>41306321.07185924</v>
      </c>
      <c r="L243" s="10">
        <v>368137593.8016413</v>
      </c>
      <c r="M243" s="10">
        <v>30</v>
      </c>
      <c r="N243" s="10">
        <v>381</v>
      </c>
      <c r="O243" s="10">
        <v>21017</v>
      </c>
      <c r="P243" s="10">
        <v>0</v>
      </c>
      <c r="Q243" s="10">
        <v>20</v>
      </c>
      <c r="R243" s="10">
        <v>50</v>
      </c>
      <c r="S243" s="10">
        <v>0</v>
      </c>
      <c r="T243" s="10">
        <v>19</v>
      </c>
      <c r="U243" s="15">
        <v>684</v>
      </c>
    </row>
    <row r="244" spans="1:21" ht="12.75" hidden="1">
      <c r="A244" s="16" t="s">
        <v>127</v>
      </c>
      <c r="B244" s="12" t="s">
        <v>128</v>
      </c>
      <c r="C244" s="12" t="s">
        <v>25</v>
      </c>
      <c r="D244" s="12" t="s">
        <v>23</v>
      </c>
      <c r="E244" s="12" t="s">
        <v>24</v>
      </c>
      <c r="F244" s="13">
        <v>0.04515584262459118</v>
      </c>
      <c r="G244" s="13">
        <v>0.2047244094488189</v>
      </c>
      <c r="H244" s="13">
        <v>0</v>
      </c>
      <c r="I244" s="13">
        <v>0</v>
      </c>
      <c r="J244" s="12">
        <v>1865221.7337217103</v>
      </c>
      <c r="K244" s="12">
        <v>41306321.07185924</v>
      </c>
      <c r="L244" s="12">
        <v>368137593.8016413</v>
      </c>
      <c r="M244" s="12">
        <v>78</v>
      </c>
      <c r="N244" s="12">
        <v>381</v>
      </c>
      <c r="O244" s="12">
        <v>21017</v>
      </c>
      <c r="P244" s="12">
        <v>0</v>
      </c>
      <c r="Q244" s="12">
        <v>20</v>
      </c>
      <c r="R244" s="12">
        <v>50</v>
      </c>
      <c r="S244" s="12">
        <v>0</v>
      </c>
      <c r="T244" s="12">
        <v>19</v>
      </c>
      <c r="U244" s="17">
        <v>684</v>
      </c>
    </row>
    <row r="245" spans="1:21" ht="12.75" hidden="1">
      <c r="A245" s="14" t="s">
        <v>127</v>
      </c>
      <c r="B245" s="10" t="s">
        <v>128</v>
      </c>
      <c r="C245" s="10" t="s">
        <v>25</v>
      </c>
      <c r="D245" s="10" t="s">
        <v>26</v>
      </c>
      <c r="E245" s="10" t="s">
        <v>69</v>
      </c>
      <c r="F245" s="11">
        <v>0.03399840651933242</v>
      </c>
      <c r="G245" s="11">
        <v>0.028871391076115485</v>
      </c>
      <c r="H245" s="11">
        <v>0</v>
      </c>
      <c r="I245" s="11">
        <v>0</v>
      </c>
      <c r="J245" s="10">
        <v>1404349.0956191374</v>
      </c>
      <c r="K245" s="10">
        <v>41306321.07185924</v>
      </c>
      <c r="L245" s="10">
        <v>368137593.8016413</v>
      </c>
      <c r="M245" s="10">
        <v>11</v>
      </c>
      <c r="N245" s="10">
        <v>381</v>
      </c>
      <c r="O245" s="10">
        <v>21017</v>
      </c>
      <c r="P245" s="10">
        <v>0</v>
      </c>
      <c r="Q245" s="10">
        <v>20</v>
      </c>
      <c r="R245" s="10">
        <v>50</v>
      </c>
      <c r="S245" s="10">
        <v>0</v>
      </c>
      <c r="T245" s="10">
        <v>19</v>
      </c>
      <c r="U245" s="15">
        <v>684</v>
      </c>
    </row>
    <row r="246" spans="1:21" ht="12.75" hidden="1">
      <c r="A246" s="16" t="s">
        <v>127</v>
      </c>
      <c r="B246" s="12" t="s">
        <v>128</v>
      </c>
      <c r="C246" s="12" t="s">
        <v>25</v>
      </c>
      <c r="D246" s="12" t="s">
        <v>124</v>
      </c>
      <c r="E246" s="12" t="s">
        <v>66</v>
      </c>
      <c r="F246" s="13">
        <v>0.030761705215397013</v>
      </c>
      <c r="G246" s="13">
        <v>0.06036745406824147</v>
      </c>
      <c r="H246" s="13">
        <v>0</v>
      </c>
      <c r="I246" s="13">
        <v>0</v>
      </c>
      <c r="J246" s="12">
        <v>1270652.872345076</v>
      </c>
      <c r="K246" s="12">
        <v>41306321.07185924</v>
      </c>
      <c r="L246" s="12">
        <v>368137593.8016413</v>
      </c>
      <c r="M246" s="12">
        <v>23</v>
      </c>
      <c r="N246" s="12">
        <v>381</v>
      </c>
      <c r="O246" s="12">
        <v>21017</v>
      </c>
      <c r="P246" s="12">
        <v>0</v>
      </c>
      <c r="Q246" s="12">
        <v>20</v>
      </c>
      <c r="R246" s="12">
        <v>50</v>
      </c>
      <c r="S246" s="12">
        <v>0</v>
      </c>
      <c r="T246" s="12">
        <v>19</v>
      </c>
      <c r="U246" s="17">
        <v>684</v>
      </c>
    </row>
    <row r="247" spans="1:21" ht="12.75" hidden="1">
      <c r="A247" s="14" t="s">
        <v>127</v>
      </c>
      <c r="B247" s="10" t="s">
        <v>128</v>
      </c>
      <c r="C247" s="10" t="s">
        <v>25</v>
      </c>
      <c r="D247" s="10" t="s">
        <v>30</v>
      </c>
      <c r="E247" s="10" t="s">
        <v>86</v>
      </c>
      <c r="F247" s="11">
        <v>0.017088834571163836</v>
      </c>
      <c r="G247" s="11">
        <v>0.03674540682414698</v>
      </c>
      <c r="H247" s="11">
        <v>0</v>
      </c>
      <c r="I247" s="11">
        <v>0</v>
      </c>
      <c r="J247" s="10">
        <v>705876.8875403814</v>
      </c>
      <c r="K247" s="10">
        <v>41306321.07185924</v>
      </c>
      <c r="L247" s="10">
        <v>368137593.8016413</v>
      </c>
      <c r="M247" s="10">
        <v>14</v>
      </c>
      <c r="N247" s="10">
        <v>381</v>
      </c>
      <c r="O247" s="10">
        <v>21017</v>
      </c>
      <c r="P247" s="10">
        <v>0</v>
      </c>
      <c r="Q247" s="10">
        <v>20</v>
      </c>
      <c r="R247" s="10">
        <v>50</v>
      </c>
      <c r="S247" s="10">
        <v>0</v>
      </c>
      <c r="T247" s="10">
        <v>19</v>
      </c>
      <c r="U247" s="15">
        <v>684</v>
      </c>
    </row>
    <row r="248" spans="1:21" ht="12.75" hidden="1">
      <c r="A248" s="16" t="s">
        <v>127</v>
      </c>
      <c r="B248" s="12" t="s">
        <v>128</v>
      </c>
      <c r="C248" s="12" t="s">
        <v>25</v>
      </c>
      <c r="D248" s="12" t="s">
        <v>27</v>
      </c>
      <c r="E248" s="12" t="s">
        <v>132</v>
      </c>
      <c r="F248" s="13">
        <v>0.0015202041031635678</v>
      </c>
      <c r="G248" s="13">
        <v>0.005249343832020997</v>
      </c>
      <c r="H248" s="13">
        <v>0</v>
      </c>
      <c r="I248" s="13">
        <v>0</v>
      </c>
      <c r="J248" s="12">
        <v>62794.03878003216</v>
      </c>
      <c r="K248" s="12">
        <v>41306321.07185924</v>
      </c>
      <c r="L248" s="12">
        <v>368137593.8016413</v>
      </c>
      <c r="M248" s="12">
        <v>2</v>
      </c>
      <c r="N248" s="12">
        <v>381</v>
      </c>
      <c r="O248" s="12">
        <v>21017</v>
      </c>
      <c r="P248" s="12">
        <v>0</v>
      </c>
      <c r="Q248" s="12">
        <v>20</v>
      </c>
      <c r="R248" s="12">
        <v>50</v>
      </c>
      <c r="S248" s="12">
        <v>0</v>
      </c>
      <c r="T248" s="12">
        <v>19</v>
      </c>
      <c r="U248" s="17">
        <v>684</v>
      </c>
    </row>
    <row r="249" spans="1:21" ht="12.75" hidden="1">
      <c r="A249" s="14" t="s">
        <v>127</v>
      </c>
      <c r="B249" s="10" t="s">
        <v>128</v>
      </c>
      <c r="C249" s="10" t="s">
        <v>25</v>
      </c>
      <c r="D249" s="10" t="s">
        <v>133</v>
      </c>
      <c r="E249" s="10" t="s">
        <v>134</v>
      </c>
      <c r="F249" s="11">
        <v>0.0003927611943890253</v>
      </c>
      <c r="G249" s="11">
        <v>0.0026246719160104987</v>
      </c>
      <c r="H249" s="11">
        <v>0</v>
      </c>
      <c r="I249" s="11">
        <v>0</v>
      </c>
      <c r="J249" s="10">
        <v>16223.52</v>
      </c>
      <c r="K249" s="10">
        <v>41306321.07185924</v>
      </c>
      <c r="L249" s="10">
        <v>368137593.8016413</v>
      </c>
      <c r="M249" s="10">
        <v>1</v>
      </c>
      <c r="N249" s="10">
        <v>381</v>
      </c>
      <c r="O249" s="10">
        <v>21017</v>
      </c>
      <c r="P249" s="10">
        <v>0</v>
      </c>
      <c r="Q249" s="10">
        <v>20</v>
      </c>
      <c r="R249" s="10">
        <v>50</v>
      </c>
      <c r="S249" s="10">
        <v>0</v>
      </c>
      <c r="T249" s="10">
        <v>19</v>
      </c>
      <c r="U249" s="15">
        <v>684</v>
      </c>
    </row>
    <row r="251" spans="4:9" ht="30.75" customHeight="1">
      <c r="D251" s="30" t="s">
        <v>135</v>
      </c>
      <c r="E251" s="36" t="s">
        <v>176</v>
      </c>
      <c r="F251" s="37"/>
      <c r="G251" s="37"/>
      <c r="H251" s="37"/>
      <c r="I251" s="38"/>
    </row>
    <row r="252" spans="4:9" ht="67.5">
      <c r="D252" s="30" t="s">
        <v>137</v>
      </c>
      <c r="E252" s="36" t="s">
        <v>168</v>
      </c>
      <c r="F252" s="37"/>
      <c r="G252" s="37"/>
      <c r="H252" s="37"/>
      <c r="I252" s="38"/>
    </row>
    <row r="253" spans="4:9" ht="121.5">
      <c r="D253" s="30" t="s">
        <v>138</v>
      </c>
      <c r="E253" s="30" t="s">
        <v>139</v>
      </c>
      <c r="F253" s="30" t="s">
        <v>140</v>
      </c>
      <c r="G253" s="30" t="s">
        <v>141</v>
      </c>
      <c r="H253" s="30" t="s">
        <v>142</v>
      </c>
      <c r="I253" s="30" t="s">
        <v>143</v>
      </c>
    </row>
    <row r="254" spans="4:9" ht="27">
      <c r="D254" s="31" t="s">
        <v>154</v>
      </c>
      <c r="E254" s="32">
        <f>F239</f>
        <v>0.3079928779383136</v>
      </c>
      <c r="F254" s="32">
        <f>G239</f>
        <v>0.30446194225721784</v>
      </c>
      <c r="G254" s="32">
        <f>H239</f>
        <v>0</v>
      </c>
      <c r="H254" s="32">
        <f>I239</f>
        <v>0</v>
      </c>
      <c r="I254" s="32">
        <v>0</v>
      </c>
    </row>
    <row r="255" spans="4:9" ht="27">
      <c r="D255" s="31" t="s">
        <v>159</v>
      </c>
      <c r="E255" s="32">
        <f aca="true" t="shared" si="35" ref="E255:H255">F240</f>
        <v>0.23369360846572415</v>
      </c>
      <c r="F255" s="32">
        <f t="shared" si="35"/>
        <v>0.07349081364829396</v>
      </c>
      <c r="G255" s="32">
        <f t="shared" si="35"/>
        <v>0</v>
      </c>
      <c r="H255" s="32">
        <f t="shared" si="35"/>
        <v>0</v>
      </c>
      <c r="I255" s="32">
        <v>0</v>
      </c>
    </row>
    <row r="256" spans="4:9" ht="27">
      <c r="D256" s="31" t="s">
        <v>161</v>
      </c>
      <c r="E256" s="32">
        <f aca="true" t="shared" si="36" ref="E256:H256">F241</f>
        <v>0.1760246033696605</v>
      </c>
      <c r="F256" s="32">
        <f t="shared" si="36"/>
        <v>0.09186351706036745</v>
      </c>
      <c r="G256" s="32">
        <f t="shared" si="36"/>
        <v>0</v>
      </c>
      <c r="H256" s="32">
        <f t="shared" si="36"/>
        <v>0</v>
      </c>
      <c r="I256" s="32">
        <v>0</v>
      </c>
    </row>
    <row r="257" spans="4:9" ht="27">
      <c r="D257" s="31" t="s">
        <v>149</v>
      </c>
      <c r="E257" s="32">
        <f aca="true" t="shared" si="37" ref="E257:H257">F242</f>
        <v>0.08950888628840802</v>
      </c>
      <c r="F257" s="32">
        <f t="shared" si="37"/>
        <v>0.11286089238845144</v>
      </c>
      <c r="G257" s="32">
        <f t="shared" si="37"/>
        <v>0.4418604651162791</v>
      </c>
      <c r="H257" s="32">
        <f t="shared" si="37"/>
        <v>0.46511627906976744</v>
      </c>
      <c r="I257" s="32">
        <v>0</v>
      </c>
    </row>
    <row r="258" spans="4:9" ht="27">
      <c r="D258" s="31" t="s">
        <v>160</v>
      </c>
      <c r="E258" s="32">
        <f aca="true" t="shared" si="38" ref="E258:H258">F243</f>
        <v>0.06386226970985727</v>
      </c>
      <c r="F258" s="32">
        <f t="shared" si="38"/>
        <v>0.07874015748031496</v>
      </c>
      <c r="G258" s="32">
        <f t="shared" si="38"/>
        <v>0</v>
      </c>
      <c r="H258" s="32">
        <f t="shared" si="38"/>
        <v>0</v>
      </c>
      <c r="I258" s="32">
        <v>0</v>
      </c>
    </row>
    <row r="261" spans="1:21" ht="114.75">
      <c r="A261" s="20" t="s">
        <v>0</v>
      </c>
      <c r="B261" s="21" t="s">
        <v>1</v>
      </c>
      <c r="C261" s="21" t="s">
        <v>2</v>
      </c>
      <c r="D261" s="22" t="s">
        <v>15</v>
      </c>
      <c r="E261" s="21" t="s">
        <v>16</v>
      </c>
      <c r="F261" s="23" t="s">
        <v>17</v>
      </c>
      <c r="G261" s="23" t="s">
        <v>18</v>
      </c>
      <c r="H261" s="23" t="s">
        <v>19</v>
      </c>
      <c r="I261" s="23" t="s">
        <v>20</v>
      </c>
      <c r="J261" s="21" t="s">
        <v>3</v>
      </c>
      <c r="K261" s="21" t="s">
        <v>4</v>
      </c>
      <c r="L261" s="21" t="s">
        <v>5</v>
      </c>
      <c r="M261" s="21" t="s">
        <v>6</v>
      </c>
      <c r="N261" s="21" t="s">
        <v>7</v>
      </c>
      <c r="O261" s="21" t="s">
        <v>8</v>
      </c>
      <c r="P261" s="21" t="s">
        <v>9</v>
      </c>
      <c r="Q261" s="21" t="s">
        <v>10</v>
      </c>
      <c r="R261" s="21" t="s">
        <v>11</v>
      </c>
      <c r="S261" s="21" t="s">
        <v>12</v>
      </c>
      <c r="T261" s="21" t="s">
        <v>13</v>
      </c>
      <c r="U261" s="24" t="s">
        <v>14</v>
      </c>
    </row>
    <row r="262" spans="1:21" ht="12.75" hidden="1">
      <c r="A262" s="14" t="s">
        <v>68</v>
      </c>
      <c r="B262" s="10" t="s">
        <v>128</v>
      </c>
      <c r="C262" s="10" t="s">
        <v>25</v>
      </c>
      <c r="D262" s="10" t="s">
        <v>28</v>
      </c>
      <c r="E262" s="10" t="s">
        <v>94</v>
      </c>
      <c r="F262" s="11">
        <v>1</v>
      </c>
      <c r="G262" s="11">
        <v>1</v>
      </c>
      <c r="H262" s="11">
        <v>0</v>
      </c>
      <c r="I262" s="11">
        <v>0</v>
      </c>
      <c r="J262" s="10">
        <v>86900</v>
      </c>
      <c r="K262" s="10">
        <v>86900</v>
      </c>
      <c r="L262" s="10">
        <v>368137593.8016413</v>
      </c>
      <c r="M262" s="10">
        <v>2</v>
      </c>
      <c r="N262" s="10">
        <v>2</v>
      </c>
      <c r="O262" s="10">
        <v>21017</v>
      </c>
      <c r="P262" s="10">
        <v>0</v>
      </c>
      <c r="Q262" s="10">
        <v>0</v>
      </c>
      <c r="R262" s="10">
        <v>50</v>
      </c>
      <c r="S262" s="10">
        <v>0</v>
      </c>
      <c r="T262" s="10">
        <v>0</v>
      </c>
      <c r="U262" s="15">
        <v>684</v>
      </c>
    </row>
    <row r="263" spans="1:21" ht="12.75">
      <c r="A263" s="16" t="s">
        <v>68</v>
      </c>
      <c r="B263" s="12" t="s">
        <v>22</v>
      </c>
      <c r="C263" s="12" t="s">
        <v>25</v>
      </c>
      <c r="D263" s="12" t="s">
        <v>28</v>
      </c>
      <c r="E263" s="12" t="s">
        <v>94</v>
      </c>
      <c r="F263" s="13">
        <v>0.37817723971363887</v>
      </c>
      <c r="G263" s="13">
        <v>0.16216216216216217</v>
      </c>
      <c r="H263" s="13">
        <v>0</v>
      </c>
      <c r="I263" s="13">
        <v>0</v>
      </c>
      <c r="J263" s="12">
        <v>10978135.424</v>
      </c>
      <c r="K263" s="12">
        <v>29029074.91818598</v>
      </c>
      <c r="L263" s="12">
        <v>368137593.8016413</v>
      </c>
      <c r="M263" s="12">
        <v>6</v>
      </c>
      <c r="N263" s="12">
        <v>37</v>
      </c>
      <c r="O263" s="12">
        <v>21017</v>
      </c>
      <c r="P263" s="12">
        <v>0</v>
      </c>
      <c r="Q263" s="12">
        <v>0</v>
      </c>
      <c r="R263" s="12">
        <v>50</v>
      </c>
      <c r="S263" s="12">
        <v>0</v>
      </c>
      <c r="T263" s="12">
        <v>0</v>
      </c>
      <c r="U263" s="17">
        <v>684</v>
      </c>
    </row>
    <row r="264" spans="1:21" ht="12.75">
      <c r="A264" s="14" t="s">
        <v>68</v>
      </c>
      <c r="B264" s="10" t="s">
        <v>22</v>
      </c>
      <c r="C264" s="10" t="s">
        <v>25</v>
      </c>
      <c r="D264" s="10" t="s">
        <v>40</v>
      </c>
      <c r="E264" s="10" t="s">
        <v>41</v>
      </c>
      <c r="F264" s="11">
        <v>0.2769586893080384</v>
      </c>
      <c r="G264" s="11">
        <v>0.2972972972972973</v>
      </c>
      <c r="H264" s="11">
        <v>0</v>
      </c>
      <c r="I264" s="11">
        <v>0</v>
      </c>
      <c r="J264" s="10">
        <v>8039854.541165641</v>
      </c>
      <c r="K264" s="10">
        <v>29029074.91818598</v>
      </c>
      <c r="L264" s="10">
        <v>368137593.8016413</v>
      </c>
      <c r="M264" s="10">
        <v>11</v>
      </c>
      <c r="N264" s="10">
        <v>37</v>
      </c>
      <c r="O264" s="10">
        <v>21017</v>
      </c>
      <c r="P264" s="10">
        <v>0</v>
      </c>
      <c r="Q264" s="10">
        <v>0</v>
      </c>
      <c r="R264" s="10">
        <v>50</v>
      </c>
      <c r="S264" s="10">
        <v>0</v>
      </c>
      <c r="T264" s="10">
        <v>0</v>
      </c>
      <c r="U264" s="15">
        <v>684</v>
      </c>
    </row>
    <row r="265" spans="1:21" ht="12.75">
      <c r="A265" s="16" t="s">
        <v>68</v>
      </c>
      <c r="B265" s="12" t="s">
        <v>22</v>
      </c>
      <c r="C265" s="12" t="s">
        <v>25</v>
      </c>
      <c r="D265" s="12" t="s">
        <v>46</v>
      </c>
      <c r="E265" s="12" t="s">
        <v>47</v>
      </c>
      <c r="F265" s="13">
        <v>0.09824827851746867</v>
      </c>
      <c r="G265" s="13">
        <v>0.10810810810810811</v>
      </c>
      <c r="H265" s="13">
        <v>0</v>
      </c>
      <c r="I265" s="13">
        <v>0</v>
      </c>
      <c r="J265" s="12">
        <v>2852056.6376664</v>
      </c>
      <c r="K265" s="12">
        <v>29029074.91818598</v>
      </c>
      <c r="L265" s="12">
        <v>368137593.8016413</v>
      </c>
      <c r="M265" s="12">
        <v>4</v>
      </c>
      <c r="N265" s="12">
        <v>37</v>
      </c>
      <c r="O265" s="12">
        <v>21017</v>
      </c>
      <c r="P265" s="12">
        <v>0</v>
      </c>
      <c r="Q265" s="12">
        <v>0</v>
      </c>
      <c r="R265" s="12">
        <v>50</v>
      </c>
      <c r="S265" s="12">
        <v>0</v>
      </c>
      <c r="T265" s="12">
        <v>0</v>
      </c>
      <c r="U265" s="17">
        <v>684</v>
      </c>
    </row>
    <row r="266" spans="1:21" ht="12.75">
      <c r="A266" s="14" t="s">
        <v>68</v>
      </c>
      <c r="B266" s="10" t="s">
        <v>22</v>
      </c>
      <c r="C266" s="10" t="s">
        <v>25</v>
      </c>
      <c r="D266" s="10" t="s">
        <v>72</v>
      </c>
      <c r="E266" s="10" t="s">
        <v>73</v>
      </c>
      <c r="F266" s="11">
        <v>0.07100680203561953</v>
      </c>
      <c r="G266" s="11">
        <v>0.10810810810810811</v>
      </c>
      <c r="H266" s="11">
        <v>0</v>
      </c>
      <c r="I266" s="11">
        <v>0</v>
      </c>
      <c r="J266" s="10">
        <v>2061261.7759928</v>
      </c>
      <c r="K266" s="10">
        <v>29029074.91818598</v>
      </c>
      <c r="L266" s="10">
        <v>368137593.8016413</v>
      </c>
      <c r="M266" s="10">
        <v>4</v>
      </c>
      <c r="N266" s="10">
        <v>37</v>
      </c>
      <c r="O266" s="10">
        <v>21017</v>
      </c>
      <c r="P266" s="10">
        <v>0</v>
      </c>
      <c r="Q266" s="10">
        <v>0</v>
      </c>
      <c r="R266" s="10">
        <v>50</v>
      </c>
      <c r="S266" s="10">
        <v>0</v>
      </c>
      <c r="T266" s="10">
        <v>0</v>
      </c>
      <c r="U266" s="15">
        <v>684</v>
      </c>
    </row>
    <row r="267" spans="1:21" ht="12.75">
      <c r="A267" s="16" t="s">
        <v>68</v>
      </c>
      <c r="B267" s="12" t="s">
        <v>22</v>
      </c>
      <c r="C267" s="12" t="s">
        <v>25</v>
      </c>
      <c r="D267" s="12" t="s">
        <v>67</v>
      </c>
      <c r="E267" s="12" t="s">
        <v>90</v>
      </c>
      <c r="F267" s="13">
        <v>0.04651543336484592</v>
      </c>
      <c r="G267" s="13">
        <v>0.05405405405405406</v>
      </c>
      <c r="H267" s="13">
        <v>0</v>
      </c>
      <c r="I267" s="13">
        <v>0</v>
      </c>
      <c r="J267" s="12">
        <v>1350300</v>
      </c>
      <c r="K267" s="12">
        <v>29029074.91818598</v>
      </c>
      <c r="L267" s="12">
        <v>368137593.8016413</v>
      </c>
      <c r="M267" s="12">
        <v>2</v>
      </c>
      <c r="N267" s="12">
        <v>37</v>
      </c>
      <c r="O267" s="12">
        <v>21017</v>
      </c>
      <c r="P267" s="12">
        <v>0</v>
      </c>
      <c r="Q267" s="12">
        <v>0</v>
      </c>
      <c r="R267" s="12">
        <v>50</v>
      </c>
      <c r="S267" s="12">
        <v>0</v>
      </c>
      <c r="T267" s="12">
        <v>0</v>
      </c>
      <c r="U267" s="17">
        <v>684</v>
      </c>
    </row>
    <row r="268" spans="1:21" ht="12.75" hidden="1">
      <c r="A268" s="14" t="s">
        <v>68</v>
      </c>
      <c r="B268" s="10" t="s">
        <v>22</v>
      </c>
      <c r="C268" s="10" t="s">
        <v>25</v>
      </c>
      <c r="D268" s="10" t="s">
        <v>65</v>
      </c>
      <c r="E268" s="10" t="s">
        <v>89</v>
      </c>
      <c r="F268" s="11">
        <v>0.03428713618347014</v>
      </c>
      <c r="G268" s="11">
        <v>0.05405405405405406</v>
      </c>
      <c r="H268" s="11">
        <v>0</v>
      </c>
      <c r="I268" s="11">
        <v>0</v>
      </c>
      <c r="J268" s="10">
        <v>995323.845</v>
      </c>
      <c r="K268" s="10">
        <v>29029074.91818598</v>
      </c>
      <c r="L268" s="10">
        <v>368137593.8016413</v>
      </c>
      <c r="M268" s="10">
        <v>2</v>
      </c>
      <c r="N268" s="10">
        <v>37</v>
      </c>
      <c r="O268" s="10">
        <v>21017</v>
      </c>
      <c r="P268" s="10">
        <v>0</v>
      </c>
      <c r="Q268" s="10">
        <v>0</v>
      </c>
      <c r="R268" s="10">
        <v>50</v>
      </c>
      <c r="S268" s="10">
        <v>0</v>
      </c>
      <c r="T268" s="10">
        <v>0</v>
      </c>
      <c r="U268" s="15">
        <v>684</v>
      </c>
    </row>
    <row r="269" spans="1:21" ht="12.75" hidden="1">
      <c r="A269" s="16" t="s">
        <v>68</v>
      </c>
      <c r="B269" s="12" t="s">
        <v>22</v>
      </c>
      <c r="C269" s="12" t="s">
        <v>25</v>
      </c>
      <c r="D269" s="12" t="s">
        <v>122</v>
      </c>
      <c r="E269" s="12" t="s">
        <v>123</v>
      </c>
      <c r="F269" s="13">
        <v>0.02931543641671027</v>
      </c>
      <c r="G269" s="13">
        <v>0.02702702702702703</v>
      </c>
      <c r="H269" s="13">
        <v>0</v>
      </c>
      <c r="I269" s="13">
        <v>0</v>
      </c>
      <c r="J269" s="12">
        <v>851000</v>
      </c>
      <c r="K269" s="12">
        <v>29029074.91818598</v>
      </c>
      <c r="L269" s="12">
        <v>368137593.8016413</v>
      </c>
      <c r="M269" s="12">
        <v>1</v>
      </c>
      <c r="N269" s="12">
        <v>37</v>
      </c>
      <c r="O269" s="12">
        <v>21017</v>
      </c>
      <c r="P269" s="12">
        <v>0</v>
      </c>
      <c r="Q269" s="12">
        <v>0</v>
      </c>
      <c r="R269" s="12">
        <v>50</v>
      </c>
      <c r="S269" s="12">
        <v>0</v>
      </c>
      <c r="T269" s="12">
        <v>0</v>
      </c>
      <c r="U269" s="17">
        <v>684</v>
      </c>
    </row>
    <row r="270" spans="1:21" ht="12.75" hidden="1">
      <c r="A270" s="14" t="s">
        <v>68</v>
      </c>
      <c r="B270" s="10" t="s">
        <v>22</v>
      </c>
      <c r="C270" s="10" t="s">
        <v>25</v>
      </c>
      <c r="D270" s="10" t="s">
        <v>124</v>
      </c>
      <c r="E270" s="10" t="s">
        <v>66</v>
      </c>
      <c r="F270" s="11">
        <v>0.02528196976409211</v>
      </c>
      <c r="G270" s="11">
        <v>0.10810810810810811</v>
      </c>
      <c r="H270" s="11">
        <v>0</v>
      </c>
      <c r="I270" s="11">
        <v>0</v>
      </c>
      <c r="J270" s="10">
        <v>733912.1943611426</v>
      </c>
      <c r="K270" s="10">
        <v>29029074.91818598</v>
      </c>
      <c r="L270" s="10">
        <v>368137593.8016413</v>
      </c>
      <c r="M270" s="10">
        <v>4</v>
      </c>
      <c r="N270" s="10">
        <v>37</v>
      </c>
      <c r="O270" s="10">
        <v>21017</v>
      </c>
      <c r="P270" s="10">
        <v>0</v>
      </c>
      <c r="Q270" s="10">
        <v>0</v>
      </c>
      <c r="R270" s="10">
        <v>50</v>
      </c>
      <c r="S270" s="10">
        <v>0</v>
      </c>
      <c r="T270" s="10">
        <v>0</v>
      </c>
      <c r="U270" s="15">
        <v>684</v>
      </c>
    </row>
    <row r="271" spans="1:21" ht="12.75" hidden="1">
      <c r="A271" s="16" t="s">
        <v>68</v>
      </c>
      <c r="B271" s="12" t="s">
        <v>22</v>
      </c>
      <c r="C271" s="12" t="s">
        <v>25</v>
      </c>
      <c r="D271" s="12" t="s">
        <v>125</v>
      </c>
      <c r="E271" s="12" t="s">
        <v>126</v>
      </c>
      <c r="F271" s="19">
        <v>0.021178766520556374</v>
      </c>
      <c r="G271" s="13">
        <v>0.02702702702702703</v>
      </c>
      <c r="H271" s="13">
        <v>0</v>
      </c>
      <c r="I271" s="13">
        <v>0</v>
      </c>
      <c r="J271" s="12">
        <v>614800</v>
      </c>
      <c r="K271" s="12">
        <v>29029074.91818598</v>
      </c>
      <c r="L271" s="12">
        <v>368137593.8016413</v>
      </c>
      <c r="M271" s="12">
        <v>1</v>
      </c>
      <c r="N271" s="12">
        <v>37</v>
      </c>
      <c r="O271" s="12">
        <v>21017</v>
      </c>
      <c r="P271" s="12">
        <v>0</v>
      </c>
      <c r="Q271" s="12">
        <v>0</v>
      </c>
      <c r="R271" s="12">
        <v>50</v>
      </c>
      <c r="S271" s="12">
        <v>0</v>
      </c>
      <c r="T271" s="12">
        <v>0</v>
      </c>
      <c r="U271" s="17">
        <v>684</v>
      </c>
    </row>
    <row r="272" spans="1:21" ht="12.75" hidden="1">
      <c r="A272" s="14" t="s">
        <v>68</v>
      </c>
      <c r="B272" s="10" t="s">
        <v>22</v>
      </c>
      <c r="C272" s="10" t="s">
        <v>25</v>
      </c>
      <c r="D272" s="10" t="s">
        <v>23</v>
      </c>
      <c r="E272" s="10" t="s">
        <v>85</v>
      </c>
      <c r="F272" s="18">
        <v>0.019030248175559886</v>
      </c>
      <c r="G272" s="11">
        <v>0.05405405405405406</v>
      </c>
      <c r="H272" s="11">
        <v>0</v>
      </c>
      <c r="I272" s="11">
        <v>0</v>
      </c>
      <c r="J272" s="10">
        <v>552430.5</v>
      </c>
      <c r="K272" s="10">
        <v>29029074.91818598</v>
      </c>
      <c r="L272" s="10">
        <v>368137593.8016413</v>
      </c>
      <c r="M272" s="10">
        <v>2</v>
      </c>
      <c r="N272" s="10">
        <v>37</v>
      </c>
      <c r="O272" s="10">
        <v>21017</v>
      </c>
      <c r="P272" s="10">
        <v>0</v>
      </c>
      <c r="Q272" s="10">
        <v>0</v>
      </c>
      <c r="R272" s="10">
        <v>50</v>
      </c>
      <c r="S272" s="10">
        <v>0</v>
      </c>
      <c r="T272" s="10">
        <v>0</v>
      </c>
      <c r="U272" s="15">
        <v>684</v>
      </c>
    </row>
    <row r="274" spans="4:9" ht="27">
      <c r="D274" s="30" t="s">
        <v>135</v>
      </c>
      <c r="E274" s="36" t="s">
        <v>178</v>
      </c>
      <c r="F274" s="37"/>
      <c r="G274" s="37"/>
      <c r="H274" s="37"/>
      <c r="I274" s="38"/>
    </row>
    <row r="275" spans="4:9" ht="67.5">
      <c r="D275" s="30" t="s">
        <v>137</v>
      </c>
      <c r="E275" s="36" t="s">
        <v>179</v>
      </c>
      <c r="F275" s="37"/>
      <c r="G275" s="37"/>
      <c r="H275" s="37"/>
      <c r="I275" s="38"/>
    </row>
    <row r="276" spans="4:9" ht="121.5">
      <c r="D276" s="30" t="s">
        <v>138</v>
      </c>
      <c r="E276" s="30" t="s">
        <v>139</v>
      </c>
      <c r="F276" s="30" t="s">
        <v>140</v>
      </c>
      <c r="G276" s="30" t="s">
        <v>141</v>
      </c>
      <c r="H276" s="30" t="s">
        <v>142</v>
      </c>
      <c r="I276" s="30" t="s">
        <v>143</v>
      </c>
    </row>
    <row r="277" spans="4:9" ht="27">
      <c r="D277" s="31" t="s">
        <v>164</v>
      </c>
      <c r="E277" s="32">
        <f>F263</f>
        <v>0.37817723971363887</v>
      </c>
      <c r="F277" s="32">
        <f>G263</f>
        <v>0.16216216216216217</v>
      </c>
      <c r="G277" s="32">
        <f>H263</f>
        <v>0</v>
      </c>
      <c r="H277" s="32">
        <f>I263</f>
        <v>0</v>
      </c>
      <c r="I277" s="32">
        <v>0</v>
      </c>
    </row>
    <row r="278" spans="4:9" ht="27">
      <c r="D278" s="31" t="s">
        <v>156</v>
      </c>
      <c r="E278" s="32">
        <f aca="true" t="shared" si="39" ref="E278:H278">F264</f>
        <v>0.2769586893080384</v>
      </c>
      <c r="F278" s="32">
        <f t="shared" si="39"/>
        <v>0.2972972972972973</v>
      </c>
      <c r="G278" s="32">
        <f t="shared" si="39"/>
        <v>0</v>
      </c>
      <c r="H278" s="32">
        <f t="shared" si="39"/>
        <v>0</v>
      </c>
      <c r="I278" s="32">
        <v>0</v>
      </c>
    </row>
    <row r="279" spans="4:9" ht="40.5">
      <c r="D279" s="31" t="s">
        <v>174</v>
      </c>
      <c r="E279" s="32">
        <f aca="true" t="shared" si="40" ref="E279:H279">F265</f>
        <v>0.09824827851746867</v>
      </c>
      <c r="F279" s="32">
        <f t="shared" si="40"/>
        <v>0.10810810810810811</v>
      </c>
      <c r="G279" s="32">
        <f t="shared" si="40"/>
        <v>0</v>
      </c>
      <c r="H279" s="32">
        <f t="shared" si="40"/>
        <v>0</v>
      </c>
      <c r="I279" s="32">
        <v>0</v>
      </c>
    </row>
    <row r="280" spans="4:9" ht="27">
      <c r="D280" s="31" t="s">
        <v>163</v>
      </c>
      <c r="E280" s="32">
        <f aca="true" t="shared" si="41" ref="E280:H280">F266</f>
        <v>0.07100680203561953</v>
      </c>
      <c r="F280" s="32">
        <f t="shared" si="41"/>
        <v>0.10810810810810811</v>
      </c>
      <c r="G280" s="32">
        <f t="shared" si="41"/>
        <v>0</v>
      </c>
      <c r="H280" s="32">
        <f t="shared" si="41"/>
        <v>0</v>
      </c>
      <c r="I280" s="32">
        <v>0</v>
      </c>
    </row>
    <row r="281" spans="4:9" ht="27">
      <c r="D281" s="31" t="s">
        <v>177</v>
      </c>
      <c r="E281" s="32">
        <f aca="true" t="shared" si="42" ref="E281:H281">F267</f>
        <v>0.04651543336484592</v>
      </c>
      <c r="F281" s="32">
        <f t="shared" si="42"/>
        <v>0.05405405405405406</v>
      </c>
      <c r="G281" s="32">
        <f t="shared" si="42"/>
        <v>0</v>
      </c>
      <c r="H281" s="32">
        <f t="shared" si="42"/>
        <v>0</v>
      </c>
      <c r="I281" s="32">
        <v>0</v>
      </c>
    </row>
  </sheetData>
  <mergeCells count="26">
    <mergeCell ref="E37:I37"/>
    <mergeCell ref="E9:I9"/>
    <mergeCell ref="E10:I10"/>
    <mergeCell ref="E23:I23"/>
    <mergeCell ref="E24:I24"/>
    <mergeCell ref="E36:I36"/>
    <mergeCell ref="E165:I165"/>
    <mergeCell ref="E72:I72"/>
    <mergeCell ref="E73:I73"/>
    <mergeCell ref="E95:I95"/>
    <mergeCell ref="E96:I96"/>
    <mergeCell ref="E113:I113"/>
    <mergeCell ref="E114:I114"/>
    <mergeCell ref="E131:I131"/>
    <mergeCell ref="E132:I132"/>
    <mergeCell ref="E148:I148"/>
    <mergeCell ref="E149:I149"/>
    <mergeCell ref="E164:I164"/>
    <mergeCell ref="E274:I274"/>
    <mergeCell ref="E275:I275"/>
    <mergeCell ref="E217:I217"/>
    <mergeCell ref="E218:I218"/>
    <mergeCell ref="E231:I231"/>
    <mergeCell ref="E232:I232"/>
    <mergeCell ref="E251:I251"/>
    <mergeCell ref="E252:I2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MATOS</dc:creator>
  <cp:keywords>Classification=Select Classification Level, Classification=Public</cp:keywords>
  <dc:description/>
  <cp:lastModifiedBy>Youngmin SUH-HERTZ</cp:lastModifiedBy>
  <dcterms:created xsi:type="dcterms:W3CDTF">2020-01-21T17:23:28Z</dcterms:created>
  <dcterms:modified xsi:type="dcterms:W3CDTF">2023-06-28T13:14:24Z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cab53281-02ac-4817-a4e1-c81e8b831199</vt:lpwstr>
  </property>
  <property fmtid="{D5CDD505-2E9C-101B-9397-08002B2CF9AE}" pid="3" name="Classification">
    <vt:lpwstr>Public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48ed5431-0ab7-4c1b-98f4-d4e50f674d02_Enabled">
    <vt:lpwstr>true</vt:lpwstr>
  </property>
  <property fmtid="{D5CDD505-2E9C-101B-9397-08002B2CF9AE}" pid="7" name="MSIP_Label_48ed5431-0ab7-4c1b-98f4-d4e50f674d02_SetDate">
    <vt:lpwstr>2022-02-24T11:01:46Z</vt:lpwstr>
  </property>
  <property fmtid="{D5CDD505-2E9C-101B-9397-08002B2CF9AE}" pid="8" name="MSIP_Label_48ed5431-0ab7-4c1b-98f4-d4e50f674d02_Method">
    <vt:lpwstr>Standard</vt:lpwstr>
  </property>
  <property fmtid="{D5CDD505-2E9C-101B-9397-08002B2CF9AE}" pid="9" name="MSIP_Label_48ed5431-0ab7-4c1b-98f4-d4e50f674d02_Name">
    <vt:lpwstr>48ed5431-0ab7-4c1b-98f4-d4e50f674d02</vt:lpwstr>
  </property>
  <property fmtid="{D5CDD505-2E9C-101B-9397-08002B2CF9AE}" pid="10" name="MSIP_Label_48ed5431-0ab7-4c1b-98f4-d4e50f674d02_SiteId">
    <vt:lpwstr>614f9c25-bffa-42c7-86d8-964101f55fa2</vt:lpwstr>
  </property>
  <property fmtid="{D5CDD505-2E9C-101B-9397-08002B2CF9AE}" pid="11" name="MSIP_Label_48ed5431-0ab7-4c1b-98f4-d4e50f674d02_ActionId">
    <vt:lpwstr>78d281a7-67e1-4c05-b5f5-c3896c9f7135</vt:lpwstr>
  </property>
  <property fmtid="{D5CDD505-2E9C-101B-9397-08002B2CF9AE}" pid="12" name="MSIP_Label_48ed5431-0ab7-4c1b-98f4-d4e50f674d02_ContentBits">
    <vt:lpwstr>0</vt:lpwstr>
  </property>
</Properties>
</file>